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imil\Downloads\"/>
    </mc:Choice>
  </mc:AlternateContent>
  <xr:revisionPtr revIDLastSave="0" documentId="8_{64F6AB0B-063F-404E-B3CA-0C36FDEB5BB3}" xr6:coauthVersionLast="45" xr6:coauthVersionMax="45" xr10:uidLastSave="{00000000-0000-0000-0000-000000000000}"/>
  <bookViews>
    <workbookView xWindow="-109" yWindow="-109" windowWidth="26301" windowHeight="14305" activeTab="1" xr2:uid="{00000000-000D-0000-FFFF-FFFF00000000}"/>
  </bookViews>
  <sheets>
    <sheet name="seznam" sheetId="1" r:id="rId1"/>
    <sheet name="6 her" sheetId="3" r:id="rId2"/>
    <sheet name="List1" sheetId="4" r:id="rId3"/>
  </sheets>
  <definedNames>
    <definedName name="_xlnm.Print_Area" localSheetId="1">'6 her'!$B$1:$K$44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77" i="3" l="1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C103" i="3"/>
  <c r="AB103" i="3"/>
  <c r="AA103" i="3"/>
  <c r="Z103" i="3"/>
  <c r="X103" i="3" s="1"/>
  <c r="Q103" i="3" s="1"/>
  <c r="AC102" i="3"/>
  <c r="AB102" i="3"/>
  <c r="AA102" i="3"/>
  <c r="Z102" i="3"/>
  <c r="X102" i="3" s="1"/>
  <c r="Q102" i="3" s="1"/>
  <c r="AC101" i="3"/>
  <c r="AB101" i="3"/>
  <c r="AA101" i="3"/>
  <c r="Z101" i="3"/>
  <c r="X101" i="3" s="1"/>
  <c r="Q101" i="3" s="1"/>
  <c r="AC100" i="3"/>
  <c r="AB100" i="3"/>
  <c r="AA100" i="3"/>
  <c r="Z100" i="3"/>
  <c r="AC99" i="3"/>
  <c r="AB99" i="3"/>
  <c r="AA99" i="3"/>
  <c r="Z99" i="3"/>
  <c r="X99" i="3" s="1"/>
  <c r="Q99" i="3" s="1"/>
  <c r="AC98" i="3"/>
  <c r="AB98" i="3"/>
  <c r="AA98" i="3"/>
  <c r="Z98" i="3"/>
  <c r="X98" i="3" s="1"/>
  <c r="Q98" i="3" s="1"/>
  <c r="AC97" i="3"/>
  <c r="AB97" i="3"/>
  <c r="AA97" i="3"/>
  <c r="Z97" i="3"/>
  <c r="X97" i="3" s="1"/>
  <c r="Q97" i="3" s="1"/>
  <c r="AC96" i="3"/>
  <c r="AB96" i="3"/>
  <c r="AA96" i="3"/>
  <c r="Z96" i="3"/>
  <c r="AC95" i="3"/>
  <c r="AB95" i="3"/>
  <c r="AA95" i="3"/>
  <c r="Z95" i="3"/>
  <c r="X95" i="3" s="1"/>
  <c r="Q95" i="3" s="1"/>
  <c r="AC94" i="3"/>
  <c r="AB94" i="3"/>
  <c r="AA94" i="3"/>
  <c r="Z94" i="3"/>
  <c r="X94" i="3" s="1"/>
  <c r="Q94" i="3" s="1"/>
  <c r="AC93" i="3"/>
  <c r="AB93" i="3"/>
  <c r="AA93" i="3"/>
  <c r="Z93" i="3"/>
  <c r="X93" i="3" s="1"/>
  <c r="Q93" i="3" s="1"/>
  <c r="AC92" i="3"/>
  <c r="AB92" i="3"/>
  <c r="AA92" i="3"/>
  <c r="Z92" i="3"/>
  <c r="AC91" i="3"/>
  <c r="AB91" i="3"/>
  <c r="AA91" i="3"/>
  <c r="Z91" i="3"/>
  <c r="X91" i="3" s="1"/>
  <c r="Q91" i="3" s="1"/>
  <c r="AC90" i="3"/>
  <c r="AB90" i="3"/>
  <c r="AA90" i="3"/>
  <c r="Z90" i="3"/>
  <c r="X90" i="3" s="1"/>
  <c r="Q90" i="3" s="1"/>
  <c r="AC89" i="3"/>
  <c r="AB89" i="3"/>
  <c r="AA89" i="3"/>
  <c r="Z89" i="3"/>
  <c r="X89" i="3" s="1"/>
  <c r="Q89" i="3" s="1"/>
  <c r="AC88" i="3"/>
  <c r="AB88" i="3"/>
  <c r="AA88" i="3"/>
  <c r="Z88" i="3"/>
  <c r="AC87" i="3"/>
  <c r="AB87" i="3"/>
  <c r="AA87" i="3"/>
  <c r="Z87" i="3"/>
  <c r="X87" i="3" s="1"/>
  <c r="Q87" i="3" s="1"/>
  <c r="AC86" i="3"/>
  <c r="AB86" i="3"/>
  <c r="AA86" i="3"/>
  <c r="Z86" i="3"/>
  <c r="X86" i="3" s="1"/>
  <c r="Q86" i="3" s="1"/>
  <c r="AC85" i="3"/>
  <c r="AB85" i="3"/>
  <c r="AA85" i="3"/>
  <c r="Z85" i="3"/>
  <c r="X85" i="3" s="1"/>
  <c r="Q85" i="3" s="1"/>
  <c r="AC84" i="3"/>
  <c r="AB84" i="3"/>
  <c r="AA84" i="3"/>
  <c r="Z84" i="3"/>
  <c r="X84" i="3" s="1"/>
  <c r="Q84" i="3" s="1"/>
  <c r="AC83" i="3"/>
  <c r="AB83" i="3"/>
  <c r="AA83" i="3"/>
  <c r="Z83" i="3"/>
  <c r="X83" i="3" s="1"/>
  <c r="Q83" i="3" s="1"/>
  <c r="AC82" i="3"/>
  <c r="AB82" i="3"/>
  <c r="AA82" i="3"/>
  <c r="Z82" i="3"/>
  <c r="X82" i="3" s="1"/>
  <c r="Q82" i="3" s="1"/>
  <c r="AC81" i="3"/>
  <c r="AB81" i="3"/>
  <c r="AA81" i="3"/>
  <c r="Z81" i="3"/>
  <c r="X81" i="3" s="1"/>
  <c r="Q81" i="3" s="1"/>
  <c r="AC80" i="3"/>
  <c r="AB80" i="3"/>
  <c r="AA80" i="3"/>
  <c r="Z80" i="3"/>
  <c r="X80" i="3" s="1"/>
  <c r="Q80" i="3" s="1"/>
  <c r="AC79" i="3"/>
  <c r="AB79" i="3"/>
  <c r="AA79" i="3"/>
  <c r="Z79" i="3"/>
  <c r="X79" i="3" s="1"/>
  <c r="Q79" i="3" s="1"/>
  <c r="AC78" i="3"/>
  <c r="AB78" i="3"/>
  <c r="AA78" i="3"/>
  <c r="Z78" i="3"/>
  <c r="X78" i="3" s="1"/>
  <c r="Q78" i="3" s="1"/>
  <c r="AC77" i="3"/>
  <c r="AB77" i="3"/>
  <c r="AA77" i="3"/>
  <c r="Z77" i="3"/>
  <c r="X77" i="3" s="1"/>
  <c r="Q77" i="3" s="1"/>
  <c r="AH76" i="3"/>
  <c r="AC76" i="3"/>
  <c r="AB76" i="3"/>
  <c r="AA76" i="3"/>
  <c r="Z76" i="3"/>
  <c r="X76" i="3" s="1"/>
  <c r="Y76" i="3" s="1"/>
  <c r="AH75" i="3"/>
  <c r="AC75" i="3"/>
  <c r="AB75" i="3"/>
  <c r="AA75" i="3"/>
  <c r="Z75" i="3"/>
  <c r="AH74" i="3"/>
  <c r="AC74" i="3"/>
  <c r="AB74" i="3"/>
  <c r="AA74" i="3"/>
  <c r="Z74" i="3"/>
  <c r="AH73" i="3"/>
  <c r="AC73" i="3"/>
  <c r="AB73" i="3"/>
  <c r="AA73" i="3"/>
  <c r="Z73" i="3"/>
  <c r="AH72" i="3"/>
  <c r="AC72" i="3"/>
  <c r="AB72" i="3"/>
  <c r="AA72" i="3"/>
  <c r="Z72" i="3"/>
  <c r="AH71" i="3"/>
  <c r="AC71" i="3"/>
  <c r="AB71" i="3"/>
  <c r="AA71" i="3"/>
  <c r="Z71" i="3"/>
  <c r="AH70" i="3"/>
  <c r="AC70" i="3"/>
  <c r="AB70" i="3"/>
  <c r="AA70" i="3"/>
  <c r="Z70" i="3"/>
  <c r="AH69" i="3"/>
  <c r="AC69" i="3"/>
  <c r="AB69" i="3"/>
  <c r="AA69" i="3"/>
  <c r="Z69" i="3"/>
  <c r="AH68" i="3"/>
  <c r="AC68" i="3"/>
  <c r="AB68" i="3"/>
  <c r="AA68" i="3"/>
  <c r="Z68" i="3"/>
  <c r="AH67" i="3"/>
  <c r="AC67" i="3"/>
  <c r="AB67" i="3"/>
  <c r="AA67" i="3"/>
  <c r="Z67" i="3"/>
  <c r="AH66" i="3"/>
  <c r="AC66" i="3"/>
  <c r="AB66" i="3"/>
  <c r="AA66" i="3"/>
  <c r="Z66" i="3"/>
  <c r="AH65" i="3"/>
  <c r="AC65" i="3"/>
  <c r="AB65" i="3"/>
  <c r="AA65" i="3"/>
  <c r="Z65" i="3"/>
  <c r="AH64" i="3"/>
  <c r="AC64" i="3"/>
  <c r="AB64" i="3"/>
  <c r="AA64" i="3"/>
  <c r="Z64" i="3"/>
  <c r="AH63" i="3"/>
  <c r="AC63" i="3"/>
  <c r="AB63" i="3"/>
  <c r="AA63" i="3"/>
  <c r="Z63" i="3"/>
  <c r="AH62" i="3"/>
  <c r="AC62" i="3"/>
  <c r="AB62" i="3"/>
  <c r="AA62" i="3"/>
  <c r="Z62" i="3"/>
  <c r="AH61" i="3"/>
  <c r="AC61" i="3"/>
  <c r="AB61" i="3"/>
  <c r="AA61" i="3"/>
  <c r="Z61" i="3"/>
  <c r="AH60" i="3"/>
  <c r="AC60" i="3"/>
  <c r="AB60" i="3"/>
  <c r="AA60" i="3"/>
  <c r="Z60" i="3"/>
  <c r="X60" i="3" s="1"/>
  <c r="Q60" i="3" s="1"/>
  <c r="AH59" i="3"/>
  <c r="AC59" i="3"/>
  <c r="AB59" i="3"/>
  <c r="AA59" i="3"/>
  <c r="Z59" i="3"/>
  <c r="X59" i="3" s="1"/>
  <c r="Q59" i="3" s="1"/>
  <c r="AH58" i="3"/>
  <c r="AC58" i="3"/>
  <c r="AB58" i="3"/>
  <c r="AA58" i="3"/>
  <c r="Z58" i="3"/>
  <c r="X58" i="3" s="1"/>
  <c r="Q58" i="3" s="1"/>
  <c r="AH57" i="3"/>
  <c r="AC57" i="3"/>
  <c r="AB57" i="3"/>
  <c r="AA57" i="3"/>
  <c r="Z57" i="3"/>
  <c r="X57" i="3" s="1"/>
  <c r="Q57" i="3" s="1"/>
  <c r="AH56" i="3"/>
  <c r="AC56" i="3"/>
  <c r="AB56" i="3"/>
  <c r="AA56" i="3"/>
  <c r="Z56" i="3"/>
  <c r="X56" i="3" s="1"/>
  <c r="Q56" i="3" s="1"/>
  <c r="AH55" i="3"/>
  <c r="AC55" i="3"/>
  <c r="AB55" i="3"/>
  <c r="AA55" i="3"/>
  <c r="Z55" i="3"/>
  <c r="X55" i="3" s="1"/>
  <c r="Q55" i="3" s="1"/>
  <c r="AH54" i="3"/>
  <c r="AC54" i="3"/>
  <c r="AB54" i="3"/>
  <c r="AA54" i="3"/>
  <c r="Z54" i="3"/>
  <c r="X54" i="3" s="1"/>
  <c r="Q54" i="3" s="1"/>
  <c r="AH53" i="3"/>
  <c r="AC53" i="3"/>
  <c r="AB53" i="3"/>
  <c r="AA53" i="3"/>
  <c r="Z53" i="3"/>
  <c r="X53" i="3" s="1"/>
  <c r="Q53" i="3" s="1"/>
  <c r="AH52" i="3"/>
  <c r="AC52" i="3"/>
  <c r="AB52" i="3"/>
  <c r="AA52" i="3"/>
  <c r="Z52" i="3"/>
  <c r="X52" i="3" s="1"/>
  <c r="Q52" i="3" s="1"/>
  <c r="AH51" i="3"/>
  <c r="AC51" i="3"/>
  <c r="AB51" i="3"/>
  <c r="AA51" i="3"/>
  <c r="Z51" i="3"/>
  <c r="X51" i="3" s="1"/>
  <c r="Q51" i="3" s="1"/>
  <c r="AH50" i="3"/>
  <c r="AC50" i="3"/>
  <c r="AB50" i="3"/>
  <c r="AA50" i="3"/>
  <c r="Z50" i="3"/>
  <c r="X50" i="3" s="1"/>
  <c r="Q50" i="3" s="1"/>
  <c r="AH49" i="3"/>
  <c r="AC49" i="3"/>
  <c r="AB49" i="3"/>
  <c r="AA49" i="3"/>
  <c r="Z49" i="3"/>
  <c r="X49" i="3" s="1"/>
  <c r="Q49" i="3" s="1"/>
  <c r="AH48" i="3"/>
  <c r="AC48" i="3"/>
  <c r="AB48" i="3"/>
  <c r="AA48" i="3"/>
  <c r="Z48" i="3"/>
  <c r="X48" i="3" s="1"/>
  <c r="Q48" i="3" s="1"/>
  <c r="AH47" i="3"/>
  <c r="AC47" i="3"/>
  <c r="AB47" i="3"/>
  <c r="AA47" i="3"/>
  <c r="Z47" i="3"/>
  <c r="X47" i="3" s="1"/>
  <c r="Q47" i="3" s="1"/>
  <c r="AH46" i="3"/>
  <c r="AC46" i="3"/>
  <c r="AB46" i="3"/>
  <c r="AA46" i="3"/>
  <c r="Z46" i="3"/>
  <c r="X46" i="3" s="1"/>
  <c r="Q46" i="3" s="1"/>
  <c r="AH45" i="3"/>
  <c r="AC45" i="3"/>
  <c r="AB45" i="3"/>
  <c r="AA45" i="3"/>
  <c r="Z45" i="3"/>
  <c r="X45" i="3" s="1"/>
  <c r="Q45" i="3" s="1"/>
  <c r="AH44" i="3"/>
  <c r="AC44" i="3"/>
  <c r="AB44" i="3"/>
  <c r="AA44" i="3"/>
  <c r="Z44" i="3"/>
  <c r="X44" i="3" s="1"/>
  <c r="Q44" i="3" s="1"/>
  <c r="AH43" i="3"/>
  <c r="AC43" i="3"/>
  <c r="AB43" i="3"/>
  <c r="AA43" i="3"/>
  <c r="Z43" i="3"/>
  <c r="X43" i="3" s="1"/>
  <c r="Q43" i="3" s="1"/>
  <c r="AH42" i="3"/>
  <c r="AC42" i="3"/>
  <c r="AB42" i="3"/>
  <c r="AA42" i="3"/>
  <c r="Z42" i="3"/>
  <c r="X42" i="3" s="1"/>
  <c r="Q42" i="3" s="1"/>
  <c r="AH41" i="3"/>
  <c r="AC41" i="3"/>
  <c r="AB41" i="3"/>
  <c r="AA41" i="3"/>
  <c r="Z41" i="3"/>
  <c r="X41" i="3" s="1"/>
  <c r="Q41" i="3" s="1"/>
  <c r="AH40" i="3"/>
  <c r="AC40" i="3"/>
  <c r="AB40" i="3"/>
  <c r="AA40" i="3"/>
  <c r="Z40" i="3"/>
  <c r="X40" i="3" s="1"/>
  <c r="Q40" i="3" s="1"/>
  <c r="AH39" i="3"/>
  <c r="AC39" i="3"/>
  <c r="AB39" i="3"/>
  <c r="AA39" i="3"/>
  <c r="Z39" i="3"/>
  <c r="X39" i="3" s="1"/>
  <c r="Q39" i="3" s="1"/>
  <c r="AH38" i="3"/>
  <c r="AC38" i="3"/>
  <c r="AB38" i="3"/>
  <c r="AA38" i="3"/>
  <c r="Z38" i="3"/>
  <c r="X38" i="3" s="1"/>
  <c r="Q38" i="3" s="1"/>
  <c r="AH37" i="3"/>
  <c r="AC37" i="3"/>
  <c r="AB37" i="3"/>
  <c r="AA37" i="3"/>
  <c r="Z37" i="3"/>
  <c r="X37" i="3" s="1"/>
  <c r="Q37" i="3" s="1"/>
  <c r="AH36" i="3"/>
  <c r="AC36" i="3"/>
  <c r="AB36" i="3"/>
  <c r="AA36" i="3"/>
  <c r="Z36" i="3"/>
  <c r="X36" i="3" s="1"/>
  <c r="Q36" i="3" s="1"/>
  <c r="AH35" i="3"/>
  <c r="AC35" i="3"/>
  <c r="AB35" i="3"/>
  <c r="AA35" i="3"/>
  <c r="Z35" i="3"/>
  <c r="X35" i="3" s="1"/>
  <c r="Q35" i="3" s="1"/>
  <c r="AH34" i="3"/>
  <c r="AC34" i="3"/>
  <c r="AB34" i="3"/>
  <c r="AA34" i="3"/>
  <c r="Z34" i="3"/>
  <c r="X34" i="3" s="1"/>
  <c r="Q34" i="3" s="1"/>
  <c r="AH33" i="3"/>
  <c r="AC33" i="3"/>
  <c r="AB33" i="3"/>
  <c r="AA33" i="3"/>
  <c r="Z33" i="3"/>
  <c r="X33" i="3" s="1"/>
  <c r="Q33" i="3" s="1"/>
  <c r="AH32" i="3"/>
  <c r="AC32" i="3"/>
  <c r="AB32" i="3"/>
  <c r="AA32" i="3"/>
  <c r="Z32" i="3"/>
  <c r="X32" i="3" s="1"/>
  <c r="Q32" i="3" s="1"/>
  <c r="AH31" i="3"/>
  <c r="AC31" i="3"/>
  <c r="AB31" i="3"/>
  <c r="AA31" i="3"/>
  <c r="Z31" i="3"/>
  <c r="X31" i="3" s="1"/>
  <c r="Q31" i="3" s="1"/>
  <c r="AH30" i="3"/>
  <c r="AC30" i="3"/>
  <c r="AB30" i="3"/>
  <c r="AA30" i="3"/>
  <c r="Z30" i="3"/>
  <c r="X30" i="3" s="1"/>
  <c r="Q30" i="3" s="1"/>
  <c r="AH29" i="3"/>
  <c r="AC29" i="3"/>
  <c r="AB29" i="3"/>
  <c r="AA29" i="3"/>
  <c r="Z29" i="3"/>
  <c r="X29" i="3" s="1"/>
  <c r="Q29" i="3" s="1"/>
  <c r="AH28" i="3"/>
  <c r="AC28" i="3"/>
  <c r="AB28" i="3"/>
  <c r="AA28" i="3"/>
  <c r="Z28" i="3"/>
  <c r="X28" i="3" s="1"/>
  <c r="Q28" i="3" s="1"/>
  <c r="AH27" i="3"/>
  <c r="AC27" i="3"/>
  <c r="AB27" i="3"/>
  <c r="AA27" i="3"/>
  <c r="Z27" i="3"/>
  <c r="X27" i="3" s="1"/>
  <c r="Q27" i="3" s="1"/>
  <c r="AH26" i="3"/>
  <c r="AC26" i="3"/>
  <c r="AB26" i="3"/>
  <c r="AA26" i="3"/>
  <c r="Z26" i="3"/>
  <c r="X26" i="3" s="1"/>
  <c r="Q26" i="3" s="1"/>
  <c r="AH25" i="3"/>
  <c r="AC25" i="3"/>
  <c r="AB25" i="3"/>
  <c r="AA25" i="3"/>
  <c r="Z25" i="3"/>
  <c r="X25" i="3" s="1"/>
  <c r="Q25" i="3" s="1"/>
  <c r="AH24" i="3"/>
  <c r="AC24" i="3"/>
  <c r="AB24" i="3"/>
  <c r="AA24" i="3"/>
  <c r="Z24" i="3"/>
  <c r="X24" i="3" s="1"/>
  <c r="Q24" i="3" s="1"/>
  <c r="AH23" i="3"/>
  <c r="AC23" i="3"/>
  <c r="AB23" i="3"/>
  <c r="AA23" i="3"/>
  <c r="Z23" i="3"/>
  <c r="X23" i="3" s="1"/>
  <c r="Q23" i="3" s="1"/>
  <c r="AH22" i="3"/>
  <c r="AC22" i="3"/>
  <c r="AB22" i="3"/>
  <c r="AA22" i="3"/>
  <c r="Z22" i="3"/>
  <c r="X22" i="3" s="1"/>
  <c r="Q22" i="3" s="1"/>
  <c r="AH21" i="3"/>
  <c r="AC21" i="3"/>
  <c r="AB21" i="3"/>
  <c r="AA21" i="3"/>
  <c r="Z21" i="3"/>
  <c r="X21" i="3" s="1"/>
  <c r="Q21" i="3" s="1"/>
  <c r="AH20" i="3"/>
  <c r="AC20" i="3"/>
  <c r="AB20" i="3"/>
  <c r="AA20" i="3"/>
  <c r="Z20" i="3"/>
  <c r="X20" i="3" s="1"/>
  <c r="Q20" i="3" s="1"/>
  <c r="AH19" i="3"/>
  <c r="AC19" i="3"/>
  <c r="AB19" i="3"/>
  <c r="AA19" i="3"/>
  <c r="Z19" i="3"/>
  <c r="X19" i="3" s="1"/>
  <c r="Q19" i="3" s="1"/>
  <c r="AH18" i="3"/>
  <c r="AC18" i="3"/>
  <c r="AB18" i="3"/>
  <c r="AA18" i="3"/>
  <c r="Z18" i="3"/>
  <c r="X18" i="3" s="1"/>
  <c r="Q18" i="3" s="1"/>
  <c r="AH17" i="3"/>
  <c r="AC17" i="3"/>
  <c r="AB17" i="3"/>
  <c r="AA17" i="3"/>
  <c r="Z17" i="3"/>
  <c r="X17" i="3" s="1"/>
  <c r="Q17" i="3" s="1"/>
  <c r="AH16" i="3"/>
  <c r="AC16" i="3"/>
  <c r="AB16" i="3"/>
  <c r="AA16" i="3"/>
  <c r="Z16" i="3"/>
  <c r="X16" i="3" s="1"/>
  <c r="Q16" i="3" s="1"/>
  <c r="AH15" i="3"/>
  <c r="AC15" i="3"/>
  <c r="AB15" i="3"/>
  <c r="AA15" i="3"/>
  <c r="Z15" i="3"/>
  <c r="X15" i="3" s="1"/>
  <c r="Q15" i="3" s="1"/>
  <c r="AH14" i="3"/>
  <c r="AC14" i="3"/>
  <c r="AB14" i="3"/>
  <c r="AA14" i="3"/>
  <c r="Z14" i="3"/>
  <c r="X14" i="3" s="1"/>
  <c r="Q14" i="3" s="1"/>
  <c r="AH13" i="3"/>
  <c r="AC13" i="3"/>
  <c r="AB13" i="3"/>
  <c r="AA13" i="3"/>
  <c r="Z13" i="3"/>
  <c r="X13" i="3" s="1"/>
  <c r="Q13" i="3" s="1"/>
  <c r="AH12" i="3"/>
  <c r="AC12" i="3"/>
  <c r="AB12" i="3"/>
  <c r="AA12" i="3"/>
  <c r="Z12" i="3"/>
  <c r="X12" i="3" s="1"/>
  <c r="Q12" i="3" s="1"/>
  <c r="AH11" i="3"/>
  <c r="AC11" i="3"/>
  <c r="AB11" i="3"/>
  <c r="AA11" i="3"/>
  <c r="Z11" i="3"/>
  <c r="X11" i="3" s="1"/>
  <c r="Q11" i="3" s="1"/>
  <c r="AH10" i="3"/>
  <c r="AC10" i="3"/>
  <c r="AB10" i="3"/>
  <c r="AA10" i="3"/>
  <c r="Z10" i="3"/>
  <c r="X10" i="3" s="1"/>
  <c r="Q10" i="3" s="1"/>
  <c r="AH9" i="3"/>
  <c r="AC9" i="3"/>
  <c r="AB9" i="3"/>
  <c r="AA9" i="3"/>
  <c r="Z9" i="3"/>
  <c r="X9" i="3" s="1"/>
  <c r="Q9" i="3" s="1"/>
  <c r="AH8" i="3"/>
  <c r="AC8" i="3"/>
  <c r="AB8" i="3"/>
  <c r="AA8" i="3"/>
  <c r="Z8" i="3"/>
  <c r="X8" i="3" s="1"/>
  <c r="Q8" i="3" s="1"/>
  <c r="AH7" i="3"/>
  <c r="AC7" i="3"/>
  <c r="AB7" i="3"/>
  <c r="AA7" i="3"/>
  <c r="Z7" i="3"/>
  <c r="X7" i="3" s="1"/>
  <c r="Q7" i="3" s="1"/>
  <c r="AH6" i="3"/>
  <c r="AC6" i="3"/>
  <c r="AB6" i="3"/>
  <c r="AA6" i="3"/>
  <c r="Z6" i="3"/>
  <c r="AH5" i="3"/>
  <c r="AC5" i="3"/>
  <c r="AB5" i="3"/>
  <c r="AA5" i="3"/>
  <c r="Z5" i="3"/>
  <c r="X5" i="3" s="1"/>
  <c r="Q5" i="3" s="1"/>
  <c r="AH4" i="3"/>
  <c r="AC4" i="3"/>
  <c r="AB4" i="3"/>
  <c r="AA4" i="3"/>
  <c r="Z4" i="3"/>
  <c r="X4" i="3" s="1"/>
  <c r="Q4" i="3" s="1"/>
  <c r="P1" i="3"/>
  <c r="Q76" i="3" l="1"/>
  <c r="AB104" i="3"/>
  <c r="D27" i="3" s="1"/>
  <c r="X88" i="3"/>
  <c r="Q88" i="3" s="1"/>
  <c r="X92" i="3"/>
  <c r="Q92" i="3" s="1"/>
  <c r="X96" i="3"/>
  <c r="Q96" i="3" s="1"/>
  <c r="X100" i="3"/>
  <c r="Q100" i="3" s="1"/>
  <c r="Y12" i="3"/>
  <c r="Y14" i="3"/>
  <c r="Y17" i="3"/>
  <c r="Y19" i="3"/>
  <c r="Y21" i="3"/>
  <c r="Y23" i="3"/>
  <c r="Y26" i="3"/>
  <c r="Y28" i="3"/>
  <c r="Y31" i="3"/>
  <c r="Y33" i="3"/>
  <c r="Y35" i="3"/>
  <c r="Y37" i="3"/>
  <c r="Y39" i="3"/>
  <c r="Y41" i="3"/>
  <c r="Y43" i="3"/>
  <c r="Y45" i="3"/>
  <c r="Y47" i="3"/>
  <c r="Y49" i="3"/>
  <c r="Y51" i="3"/>
  <c r="Y53" i="3"/>
  <c r="Y55" i="3"/>
  <c r="Y57" i="3"/>
  <c r="Y59" i="3"/>
  <c r="Y81" i="3"/>
  <c r="Y85" i="3"/>
  <c r="Y89" i="3"/>
  <c r="Y93" i="3"/>
  <c r="Y97" i="3"/>
  <c r="Y101" i="3"/>
  <c r="Y9" i="3"/>
  <c r="Y13" i="3"/>
  <c r="Y15" i="3"/>
  <c r="Y18" i="3"/>
  <c r="Y20" i="3"/>
  <c r="Y22" i="3"/>
  <c r="Y24" i="3"/>
  <c r="Y27" i="3"/>
  <c r="Y30" i="3"/>
  <c r="Y32" i="3"/>
  <c r="Y34" i="3"/>
  <c r="Y36" i="3"/>
  <c r="Y38" i="3"/>
  <c r="Y40" i="3"/>
  <c r="Y42" i="3"/>
  <c r="Y44" i="3"/>
  <c r="Y46" i="3"/>
  <c r="Y48" i="3"/>
  <c r="Y50" i="3"/>
  <c r="Y52" i="3"/>
  <c r="Y54" i="3"/>
  <c r="Y56" i="3"/>
  <c r="Y58" i="3"/>
  <c r="Y77" i="3"/>
  <c r="Y79" i="3"/>
  <c r="Y83" i="3"/>
  <c r="Y87" i="3"/>
  <c r="Y91" i="3"/>
  <c r="Y95" i="3"/>
  <c r="Y99" i="3"/>
  <c r="Y103" i="3"/>
  <c r="Y29" i="3"/>
  <c r="Y25" i="3"/>
  <c r="Y11" i="3"/>
  <c r="Y7" i="3"/>
  <c r="Y102" i="3"/>
  <c r="Y100" i="3"/>
  <c r="Y98" i="3"/>
  <c r="Y96" i="3"/>
  <c r="Y94" i="3"/>
  <c r="Y92" i="3"/>
  <c r="Y90" i="3"/>
  <c r="Y88" i="3"/>
  <c r="Y86" i="3"/>
  <c r="Y84" i="3"/>
  <c r="Y82" i="3"/>
  <c r="Y80" i="3"/>
  <c r="Y78" i="3"/>
  <c r="Y60" i="3"/>
  <c r="Y16" i="3"/>
  <c r="Y10" i="3"/>
  <c r="Y8" i="3"/>
  <c r="Y5" i="3"/>
  <c r="Y4" i="3"/>
  <c r="X6" i="3"/>
  <c r="Q6" i="3" s="1"/>
  <c r="X61" i="3"/>
  <c r="Q61" i="3" s="1"/>
  <c r="X62" i="3"/>
  <c r="Q62" i="3" s="1"/>
  <c r="X63" i="3"/>
  <c r="Q63" i="3" s="1"/>
  <c r="X64" i="3"/>
  <c r="Q64" i="3" s="1"/>
  <c r="X65" i="3"/>
  <c r="Q65" i="3" s="1"/>
  <c r="X66" i="3"/>
  <c r="Q66" i="3" s="1"/>
  <c r="X67" i="3"/>
  <c r="Q67" i="3" s="1"/>
  <c r="X68" i="3"/>
  <c r="Q68" i="3" s="1"/>
  <c r="X69" i="3"/>
  <c r="Q69" i="3" s="1"/>
  <c r="X70" i="3"/>
  <c r="Q70" i="3" s="1"/>
  <c r="X71" i="3"/>
  <c r="Q71" i="3" s="1"/>
  <c r="X72" i="3"/>
  <c r="Q72" i="3" s="1"/>
  <c r="X73" i="3"/>
  <c r="Q73" i="3" s="1"/>
  <c r="X74" i="3"/>
  <c r="Q74" i="3" s="1"/>
  <c r="X75" i="3"/>
  <c r="Q75" i="3" s="1"/>
  <c r="C24" i="3" l="1"/>
  <c r="B26" i="3"/>
  <c r="Y75" i="3"/>
  <c r="Y71" i="3"/>
  <c r="Y67" i="3"/>
  <c r="Y63" i="3"/>
  <c r="Y73" i="3"/>
  <c r="Y69" i="3"/>
  <c r="Y65" i="3"/>
  <c r="Y61" i="3"/>
  <c r="Y74" i="3"/>
  <c r="Y72" i="3"/>
  <c r="Y70" i="3"/>
  <c r="Y68" i="3"/>
  <c r="Y66" i="3"/>
  <c r="Y64" i="3"/>
  <c r="Y62" i="3"/>
  <c r="Y6" i="3"/>
  <c r="O8" i="3" s="1"/>
  <c r="O101" i="3" l="1"/>
  <c r="O97" i="3"/>
  <c r="O93" i="3"/>
  <c r="O89" i="3"/>
  <c r="O85" i="3"/>
  <c r="O81" i="3"/>
  <c r="O77" i="3"/>
  <c r="O73" i="3"/>
  <c r="O69" i="3"/>
  <c r="O65" i="3"/>
  <c r="O61" i="3"/>
  <c r="O57" i="3"/>
  <c r="O53" i="3"/>
  <c r="O49" i="3"/>
  <c r="O45" i="3"/>
  <c r="O41" i="3"/>
  <c r="O37" i="3"/>
  <c r="O33" i="3"/>
  <c r="O29" i="3"/>
  <c r="O25" i="3"/>
  <c r="O21" i="3"/>
  <c r="O17" i="3"/>
  <c r="O13" i="3"/>
  <c r="O9" i="3"/>
  <c r="O5" i="3"/>
  <c r="O102" i="3"/>
  <c r="O98" i="3"/>
  <c r="O94" i="3"/>
  <c r="O90" i="3"/>
  <c r="O86" i="3"/>
  <c r="O82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26" i="3"/>
  <c r="O22" i="3"/>
  <c r="O18" i="3"/>
  <c r="O14" i="3"/>
  <c r="O10" i="3"/>
  <c r="O6" i="3"/>
  <c r="O103" i="3"/>
  <c r="O99" i="3"/>
  <c r="O95" i="3"/>
  <c r="O91" i="3"/>
  <c r="O87" i="3"/>
  <c r="O83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27" i="3"/>
  <c r="O23" i="3"/>
  <c r="O19" i="3"/>
  <c r="O15" i="3"/>
  <c r="O11" i="3"/>
  <c r="O7" i="3"/>
  <c r="O4" i="3"/>
  <c r="O100" i="3"/>
  <c r="O96" i="3"/>
  <c r="O92" i="3"/>
  <c r="O88" i="3"/>
  <c r="O84" i="3"/>
  <c r="O80" i="3"/>
  <c r="O76" i="3"/>
  <c r="O72" i="3"/>
  <c r="O68" i="3"/>
  <c r="O64" i="3"/>
  <c r="O60" i="3"/>
  <c r="O56" i="3"/>
  <c r="O52" i="3"/>
  <c r="O48" i="3"/>
  <c r="O44" i="3"/>
  <c r="O40" i="3"/>
  <c r="O36" i="3"/>
  <c r="O32" i="3"/>
  <c r="O28" i="3"/>
  <c r="O24" i="3"/>
  <c r="O20" i="3"/>
  <c r="O16" i="3"/>
  <c r="O12" i="3"/>
  <c r="G5" i="3" l="1"/>
  <c r="G7" i="3"/>
  <c r="G9" i="3"/>
  <c r="G11" i="3"/>
  <c r="G13" i="3"/>
  <c r="G15" i="3"/>
  <c r="G17" i="3"/>
  <c r="G19" i="3"/>
  <c r="G21" i="3"/>
  <c r="G23" i="3"/>
  <c r="G25" i="3"/>
  <c r="G27" i="3"/>
  <c r="G29" i="3"/>
  <c r="G31" i="3"/>
  <c r="G33" i="3"/>
  <c r="G35" i="3"/>
  <c r="G37" i="3"/>
  <c r="G39" i="3"/>
  <c r="G41" i="3"/>
  <c r="G43" i="3"/>
  <c r="G45" i="3"/>
  <c r="G47" i="3"/>
  <c r="G49" i="3"/>
  <c r="G51" i="3"/>
  <c r="G53" i="3"/>
  <c r="G55" i="3"/>
  <c r="G57" i="3"/>
  <c r="G59" i="3"/>
  <c r="G61" i="3"/>
  <c r="G63" i="3"/>
  <c r="G65" i="3"/>
  <c r="G67" i="3"/>
  <c r="G69" i="3"/>
  <c r="G71" i="3"/>
  <c r="G73" i="3"/>
  <c r="G75" i="3"/>
  <c r="G77" i="3"/>
  <c r="G79" i="3"/>
  <c r="G81" i="3"/>
  <c r="G83" i="3"/>
  <c r="G85" i="3"/>
  <c r="G87" i="3"/>
  <c r="G89" i="3"/>
  <c r="G91" i="3"/>
  <c r="G93" i="3"/>
  <c r="G95" i="3"/>
  <c r="G97" i="3"/>
  <c r="G99" i="3"/>
  <c r="G101" i="3"/>
  <c r="G103" i="3"/>
  <c r="G6" i="3"/>
  <c r="G8" i="3"/>
  <c r="G10" i="3"/>
  <c r="G12" i="3"/>
  <c r="G14" i="3"/>
  <c r="G16" i="3"/>
  <c r="G18" i="3"/>
  <c r="G20" i="3"/>
  <c r="G22" i="3"/>
  <c r="G24" i="3"/>
  <c r="G26" i="3"/>
  <c r="G28" i="3"/>
  <c r="G30" i="3"/>
  <c r="G32" i="3"/>
  <c r="G34" i="3"/>
  <c r="G36" i="3"/>
  <c r="G38" i="3"/>
  <c r="G40" i="3"/>
  <c r="G42" i="3"/>
  <c r="G44" i="3"/>
  <c r="G46" i="3"/>
  <c r="G48" i="3"/>
  <c r="G50" i="3"/>
  <c r="G52" i="3"/>
  <c r="G54" i="3"/>
  <c r="G56" i="3"/>
  <c r="G58" i="3"/>
  <c r="G60" i="3"/>
  <c r="G62" i="3"/>
  <c r="G64" i="3"/>
  <c r="G66" i="3"/>
  <c r="G68" i="3"/>
  <c r="G70" i="3"/>
  <c r="G72" i="3"/>
  <c r="G74" i="3"/>
  <c r="G76" i="3"/>
  <c r="G78" i="3"/>
  <c r="G80" i="3"/>
  <c r="G82" i="3"/>
  <c r="G84" i="3"/>
  <c r="G86" i="3"/>
  <c r="G88" i="3"/>
  <c r="G90" i="3"/>
  <c r="G92" i="3"/>
  <c r="G94" i="3"/>
  <c r="G96" i="3"/>
  <c r="G98" i="3"/>
  <c r="G100" i="3"/>
  <c r="G102" i="3"/>
  <c r="D30" i="3" l="1"/>
  <c r="C27" i="3"/>
  <c r="K102" i="3"/>
  <c r="J102" i="3"/>
  <c r="H102" i="3"/>
  <c r="I102" i="3"/>
  <c r="K98" i="3"/>
  <c r="J98" i="3"/>
  <c r="H98" i="3"/>
  <c r="I98" i="3"/>
  <c r="K94" i="3"/>
  <c r="J94" i="3"/>
  <c r="H94" i="3"/>
  <c r="I94" i="3"/>
  <c r="K90" i="3"/>
  <c r="J90" i="3"/>
  <c r="H90" i="3"/>
  <c r="I90" i="3"/>
  <c r="K86" i="3"/>
  <c r="J86" i="3"/>
  <c r="H86" i="3"/>
  <c r="I86" i="3"/>
  <c r="K82" i="3"/>
  <c r="J82" i="3"/>
  <c r="H82" i="3"/>
  <c r="I82" i="3"/>
  <c r="K78" i="3"/>
  <c r="J78" i="3"/>
  <c r="H78" i="3"/>
  <c r="I78" i="3"/>
  <c r="K74" i="3"/>
  <c r="J74" i="3"/>
  <c r="H74" i="3"/>
  <c r="I74" i="3"/>
  <c r="K70" i="3"/>
  <c r="J70" i="3"/>
  <c r="H70" i="3"/>
  <c r="I70" i="3"/>
  <c r="K66" i="3"/>
  <c r="J66" i="3"/>
  <c r="H66" i="3"/>
  <c r="I66" i="3"/>
  <c r="K62" i="3"/>
  <c r="J62" i="3"/>
  <c r="H62" i="3"/>
  <c r="I62" i="3"/>
  <c r="K58" i="3"/>
  <c r="J58" i="3"/>
  <c r="H58" i="3"/>
  <c r="I58" i="3"/>
  <c r="K54" i="3"/>
  <c r="J54" i="3"/>
  <c r="H54" i="3"/>
  <c r="I54" i="3"/>
  <c r="K50" i="3"/>
  <c r="J50" i="3"/>
  <c r="H50" i="3"/>
  <c r="I50" i="3"/>
  <c r="K46" i="3"/>
  <c r="J46" i="3"/>
  <c r="H46" i="3"/>
  <c r="I46" i="3"/>
  <c r="K42" i="3"/>
  <c r="J42" i="3"/>
  <c r="H42" i="3"/>
  <c r="I42" i="3"/>
  <c r="K38" i="3"/>
  <c r="J38" i="3"/>
  <c r="H38" i="3"/>
  <c r="I38" i="3"/>
  <c r="K34" i="3"/>
  <c r="J34" i="3"/>
  <c r="H34" i="3"/>
  <c r="I34" i="3"/>
  <c r="K30" i="3"/>
  <c r="J30" i="3"/>
  <c r="H30" i="3"/>
  <c r="I30" i="3"/>
  <c r="K26" i="3"/>
  <c r="J26" i="3"/>
  <c r="H26" i="3"/>
  <c r="I26" i="3"/>
  <c r="K22" i="3"/>
  <c r="J22" i="3"/>
  <c r="H22" i="3"/>
  <c r="I22" i="3"/>
  <c r="K18" i="3"/>
  <c r="J18" i="3"/>
  <c r="H18" i="3"/>
  <c r="I18" i="3"/>
  <c r="K14" i="3"/>
  <c r="J14" i="3"/>
  <c r="H14" i="3"/>
  <c r="I14" i="3"/>
  <c r="K10" i="3"/>
  <c r="J10" i="3"/>
  <c r="H10" i="3"/>
  <c r="I10" i="3"/>
  <c r="B29" i="3"/>
  <c r="K6" i="3"/>
  <c r="J6" i="3"/>
  <c r="H6" i="3"/>
  <c r="B10" i="3" s="1"/>
  <c r="I6" i="3"/>
  <c r="B9" i="3" s="1"/>
  <c r="K101" i="3"/>
  <c r="J101" i="3"/>
  <c r="I101" i="3"/>
  <c r="H101" i="3"/>
  <c r="K97" i="3"/>
  <c r="J97" i="3"/>
  <c r="I97" i="3"/>
  <c r="H97" i="3"/>
  <c r="K93" i="3"/>
  <c r="J93" i="3"/>
  <c r="I93" i="3"/>
  <c r="H93" i="3"/>
  <c r="K89" i="3"/>
  <c r="J89" i="3"/>
  <c r="I89" i="3"/>
  <c r="H89" i="3"/>
  <c r="K85" i="3"/>
  <c r="J85" i="3"/>
  <c r="I85" i="3"/>
  <c r="H85" i="3"/>
  <c r="K81" i="3"/>
  <c r="J81" i="3"/>
  <c r="I81" i="3"/>
  <c r="H81" i="3"/>
  <c r="K77" i="3"/>
  <c r="J77" i="3"/>
  <c r="I77" i="3"/>
  <c r="H77" i="3"/>
  <c r="K73" i="3"/>
  <c r="J73" i="3"/>
  <c r="I73" i="3"/>
  <c r="H73" i="3"/>
  <c r="K69" i="3"/>
  <c r="J69" i="3"/>
  <c r="I69" i="3"/>
  <c r="H69" i="3"/>
  <c r="K65" i="3"/>
  <c r="J65" i="3"/>
  <c r="I65" i="3"/>
  <c r="H65" i="3"/>
  <c r="K61" i="3"/>
  <c r="J61" i="3"/>
  <c r="I61" i="3"/>
  <c r="H61" i="3"/>
  <c r="K57" i="3"/>
  <c r="J57" i="3"/>
  <c r="I57" i="3"/>
  <c r="H57" i="3"/>
  <c r="K53" i="3"/>
  <c r="J53" i="3"/>
  <c r="I53" i="3"/>
  <c r="H53" i="3"/>
  <c r="K49" i="3"/>
  <c r="J49" i="3"/>
  <c r="I49" i="3"/>
  <c r="H49" i="3"/>
  <c r="K45" i="3"/>
  <c r="J45" i="3"/>
  <c r="I45" i="3"/>
  <c r="H45" i="3"/>
  <c r="K41" i="3"/>
  <c r="J41" i="3"/>
  <c r="I41" i="3"/>
  <c r="H41" i="3"/>
  <c r="K37" i="3"/>
  <c r="J37" i="3"/>
  <c r="I37" i="3"/>
  <c r="H37" i="3"/>
  <c r="K33" i="3"/>
  <c r="J33" i="3"/>
  <c r="I33" i="3"/>
  <c r="H33" i="3"/>
  <c r="K29" i="3"/>
  <c r="J29" i="3"/>
  <c r="I29" i="3"/>
  <c r="H29" i="3"/>
  <c r="K25" i="3"/>
  <c r="J25" i="3"/>
  <c r="I25" i="3"/>
  <c r="H25" i="3"/>
  <c r="K21" i="3"/>
  <c r="J21" i="3"/>
  <c r="I21" i="3"/>
  <c r="H21" i="3"/>
  <c r="K17" i="3"/>
  <c r="J17" i="3"/>
  <c r="I17" i="3"/>
  <c r="H17" i="3"/>
  <c r="K13" i="3"/>
  <c r="J13" i="3"/>
  <c r="I13" i="3"/>
  <c r="H13" i="3"/>
  <c r="K9" i="3"/>
  <c r="J9" i="3"/>
  <c r="I9" i="3"/>
  <c r="H9" i="3"/>
  <c r="K100" i="3"/>
  <c r="I100" i="3"/>
  <c r="J100" i="3"/>
  <c r="H100" i="3"/>
  <c r="K96" i="3"/>
  <c r="I96" i="3"/>
  <c r="J96" i="3"/>
  <c r="H96" i="3"/>
  <c r="K92" i="3"/>
  <c r="I92" i="3"/>
  <c r="J92" i="3"/>
  <c r="H92" i="3"/>
  <c r="K88" i="3"/>
  <c r="I88" i="3"/>
  <c r="J88" i="3"/>
  <c r="H88" i="3"/>
  <c r="K84" i="3"/>
  <c r="I84" i="3"/>
  <c r="J84" i="3"/>
  <c r="H84" i="3"/>
  <c r="K80" i="3"/>
  <c r="I80" i="3"/>
  <c r="J80" i="3"/>
  <c r="H80" i="3"/>
  <c r="K76" i="3"/>
  <c r="I76" i="3"/>
  <c r="J76" i="3"/>
  <c r="H76" i="3"/>
  <c r="K72" i="3"/>
  <c r="I72" i="3"/>
  <c r="J72" i="3"/>
  <c r="H72" i="3"/>
  <c r="K68" i="3"/>
  <c r="I68" i="3"/>
  <c r="J68" i="3"/>
  <c r="H68" i="3"/>
  <c r="K64" i="3"/>
  <c r="I64" i="3"/>
  <c r="J64" i="3"/>
  <c r="H64" i="3"/>
  <c r="K60" i="3"/>
  <c r="I60" i="3"/>
  <c r="J60" i="3"/>
  <c r="H60" i="3"/>
  <c r="K56" i="3"/>
  <c r="I56" i="3"/>
  <c r="J56" i="3"/>
  <c r="H56" i="3"/>
  <c r="K52" i="3"/>
  <c r="I52" i="3"/>
  <c r="J52" i="3"/>
  <c r="H52" i="3"/>
  <c r="K48" i="3"/>
  <c r="I48" i="3"/>
  <c r="J48" i="3"/>
  <c r="H48" i="3"/>
  <c r="K44" i="3"/>
  <c r="I44" i="3"/>
  <c r="J44" i="3"/>
  <c r="H44" i="3"/>
  <c r="K40" i="3"/>
  <c r="I40" i="3"/>
  <c r="J40" i="3"/>
  <c r="H40" i="3"/>
  <c r="K36" i="3"/>
  <c r="I36" i="3"/>
  <c r="J36" i="3"/>
  <c r="H36" i="3"/>
  <c r="K32" i="3"/>
  <c r="I32" i="3"/>
  <c r="J32" i="3"/>
  <c r="H32" i="3"/>
  <c r="K28" i="3"/>
  <c r="I28" i="3"/>
  <c r="J28" i="3"/>
  <c r="H28" i="3"/>
  <c r="K24" i="3"/>
  <c r="J24" i="3"/>
  <c r="I24" i="3"/>
  <c r="H24" i="3"/>
  <c r="K20" i="3"/>
  <c r="J20" i="3"/>
  <c r="I20" i="3"/>
  <c r="H20" i="3"/>
  <c r="K16" i="3"/>
  <c r="J16" i="3"/>
  <c r="I16" i="3"/>
  <c r="H16" i="3"/>
  <c r="K12" i="3"/>
  <c r="J12" i="3"/>
  <c r="I12" i="3"/>
  <c r="H12" i="3"/>
  <c r="K8" i="3"/>
  <c r="J8" i="3"/>
  <c r="I8" i="3"/>
  <c r="H8" i="3"/>
  <c r="K103" i="3"/>
  <c r="J103" i="3"/>
  <c r="I103" i="3"/>
  <c r="H103" i="3"/>
  <c r="K99" i="3"/>
  <c r="J99" i="3"/>
  <c r="I99" i="3"/>
  <c r="H99" i="3"/>
  <c r="K95" i="3"/>
  <c r="J95" i="3"/>
  <c r="I95" i="3"/>
  <c r="H95" i="3"/>
  <c r="K91" i="3"/>
  <c r="J91" i="3"/>
  <c r="I91" i="3"/>
  <c r="H91" i="3"/>
  <c r="K87" i="3"/>
  <c r="J87" i="3"/>
  <c r="I87" i="3"/>
  <c r="H87" i="3"/>
  <c r="K83" i="3"/>
  <c r="J83" i="3"/>
  <c r="I83" i="3"/>
  <c r="H83" i="3"/>
  <c r="K79" i="3"/>
  <c r="J79" i="3"/>
  <c r="I79" i="3"/>
  <c r="H79" i="3"/>
  <c r="K75" i="3"/>
  <c r="J75" i="3"/>
  <c r="I75" i="3"/>
  <c r="H75" i="3"/>
  <c r="K71" i="3"/>
  <c r="J71" i="3"/>
  <c r="I71" i="3"/>
  <c r="H71" i="3"/>
  <c r="K67" i="3"/>
  <c r="J67" i="3"/>
  <c r="I67" i="3"/>
  <c r="H67" i="3"/>
  <c r="K63" i="3"/>
  <c r="J63" i="3"/>
  <c r="I63" i="3"/>
  <c r="H63" i="3"/>
  <c r="K59" i="3"/>
  <c r="J59" i="3"/>
  <c r="I59" i="3"/>
  <c r="H59" i="3"/>
  <c r="K55" i="3"/>
  <c r="J55" i="3"/>
  <c r="I55" i="3"/>
  <c r="H55" i="3"/>
  <c r="K51" i="3"/>
  <c r="J51" i="3"/>
  <c r="I51" i="3"/>
  <c r="H51" i="3"/>
  <c r="K47" i="3"/>
  <c r="J47" i="3"/>
  <c r="I47" i="3"/>
  <c r="H47" i="3"/>
  <c r="K43" i="3"/>
  <c r="J43" i="3"/>
  <c r="I43" i="3"/>
  <c r="H43" i="3"/>
  <c r="K39" i="3"/>
  <c r="J39" i="3"/>
  <c r="I39" i="3"/>
  <c r="H39" i="3"/>
  <c r="K35" i="3"/>
  <c r="J35" i="3"/>
  <c r="I35" i="3"/>
  <c r="H35" i="3"/>
  <c r="K31" i="3"/>
  <c r="J31" i="3"/>
  <c r="I31" i="3"/>
  <c r="H31" i="3"/>
  <c r="K27" i="3"/>
  <c r="J27" i="3"/>
  <c r="I27" i="3"/>
  <c r="H27" i="3"/>
  <c r="K23" i="3"/>
  <c r="J23" i="3"/>
  <c r="I23" i="3"/>
  <c r="H23" i="3"/>
  <c r="K19" i="3"/>
  <c r="J19" i="3"/>
  <c r="I19" i="3"/>
  <c r="H19" i="3"/>
  <c r="K15" i="3"/>
  <c r="J15" i="3"/>
  <c r="I15" i="3"/>
  <c r="H15" i="3"/>
  <c r="K11" i="3"/>
  <c r="J11" i="3"/>
  <c r="I11" i="3"/>
  <c r="H11" i="3"/>
  <c r="K7" i="3"/>
  <c r="J7" i="3"/>
  <c r="I7" i="3"/>
  <c r="D11" i="3" s="1"/>
  <c r="H7" i="3"/>
  <c r="D12" i="3" s="1"/>
  <c r="C5" i="3"/>
  <c r="J5" i="3"/>
  <c r="H5" i="3"/>
  <c r="C8" i="3" s="1"/>
  <c r="K5" i="3"/>
  <c r="I5" i="3"/>
  <c r="C7" i="3" s="1"/>
  <c r="B7" i="3"/>
  <c r="D9" i="3"/>
</calcChain>
</file>

<file path=xl/sharedStrings.xml><?xml version="1.0" encoding="utf-8"?>
<sst xmlns="http://schemas.openxmlformats.org/spreadsheetml/2006/main" count="137" uniqueCount="104">
  <si>
    <t>Adamec Petr</t>
  </si>
  <si>
    <t>Barčáková Kateřina</t>
  </si>
  <si>
    <t>Bařina Václav</t>
  </si>
  <si>
    <t>Bohačík Milan</t>
  </si>
  <si>
    <t>Bora František</t>
  </si>
  <si>
    <t>Dovhun Dušan</t>
  </si>
  <si>
    <t>Dvořák Jaroslav</t>
  </si>
  <si>
    <t>Dvořák Radek</t>
  </si>
  <si>
    <t>Dvořáková Dana</t>
  </si>
  <si>
    <t>Fabringerová Anna</t>
  </si>
  <si>
    <t>Filová Jana</t>
  </si>
  <si>
    <t>Flemmr Pavel</t>
  </si>
  <si>
    <t>Gavenčiak František</t>
  </si>
  <si>
    <t>Hovězák Rostislav</t>
  </si>
  <si>
    <t>Hrubý Josef</t>
  </si>
  <si>
    <t>Chladilová Jindra</t>
  </si>
  <si>
    <t>Chlopčík Jiří</t>
  </si>
  <si>
    <t>Janková Marcela</t>
  </si>
  <si>
    <t>Jelínek Jan</t>
  </si>
  <si>
    <t>Jelínková Vladimíra</t>
  </si>
  <si>
    <t>Jung Jindra</t>
  </si>
  <si>
    <t>Jurečka Radim</t>
  </si>
  <si>
    <t>Kaplan Milan</t>
  </si>
  <si>
    <t>Karkoška Pavel</t>
  </si>
  <si>
    <t>Kičmer Tomáš</t>
  </si>
  <si>
    <t>Kičmer Vojtěch</t>
  </si>
  <si>
    <t>Klus František</t>
  </si>
  <si>
    <t>Klusáček Jirka</t>
  </si>
  <si>
    <t>Klusáčková Dana</t>
  </si>
  <si>
    <t>Klusáčková Katka</t>
  </si>
  <si>
    <t>Kroulová Ludmila</t>
  </si>
  <si>
    <t>Krusberský Ladislav</t>
  </si>
  <si>
    <t>Kubátko Vlastimil</t>
  </si>
  <si>
    <t>Lesniaková Milena</t>
  </si>
  <si>
    <t>Lipka Miloš</t>
  </si>
  <si>
    <t>Lysek Petr</t>
  </si>
  <si>
    <t>Lysková Edita</t>
  </si>
  <si>
    <t>Majchrák Dušan</t>
  </si>
  <si>
    <t>Malurek Václav</t>
  </si>
  <si>
    <t>Maťaťa Marcel</t>
  </si>
  <si>
    <t>Mazur Vašek</t>
  </si>
  <si>
    <t>Mazurová Eva</t>
  </si>
  <si>
    <t>Mihulka Josef</t>
  </si>
  <si>
    <t>Mikšovičová Sylva</t>
  </si>
  <si>
    <t>Motyka Vlastimil</t>
  </si>
  <si>
    <t>Mudrák Jiří Erik</t>
  </si>
  <si>
    <t>Müller Vladimír</t>
  </si>
  <si>
    <t>Novák Danek</t>
  </si>
  <si>
    <t>Novák Josef</t>
  </si>
  <si>
    <t>Novák Radek</t>
  </si>
  <si>
    <t>Nováková Ivana</t>
  </si>
  <si>
    <t>Orság Karel</t>
  </si>
  <si>
    <t>Orságová Jana</t>
  </si>
  <si>
    <t>Pasičnyk Ivan</t>
  </si>
  <si>
    <t>Pazděra Jaroslav</t>
  </si>
  <si>
    <t>Pecha Lumír</t>
  </si>
  <si>
    <t>Pechová Karin</t>
  </si>
  <si>
    <t>Ponczová Dáša</t>
  </si>
  <si>
    <t>Pravda Miroslav</t>
  </si>
  <si>
    <t>Prokop Tomáš</t>
  </si>
  <si>
    <t>Schindler Radek</t>
  </si>
  <si>
    <t>Šatný Kristián</t>
  </si>
  <si>
    <t>Šatný Radim</t>
  </si>
  <si>
    <t>Uherek Jan</t>
  </si>
  <si>
    <t>Urban Jaroslav</t>
  </si>
  <si>
    <t>Urbanová Ilona</t>
  </si>
  <si>
    <t>Valošek Radomír</t>
  </si>
  <si>
    <t>Varhaníček Ondřej</t>
  </si>
  <si>
    <t>Varhaníček Petr</t>
  </si>
  <si>
    <t>Vlach Zdeněk</t>
  </si>
  <si>
    <t>Walová Lenka</t>
  </si>
  <si>
    <t>Zářecký Vlastimil</t>
  </si>
  <si>
    <t>suma</t>
  </si>
  <si>
    <t>průměr</t>
  </si>
  <si>
    <t>max. nához</t>
  </si>
  <si>
    <t>pořadí</t>
  </si>
  <si>
    <t>JADRANSKÝ PYTEL</t>
  </si>
  <si>
    <t>výsledky umístění</t>
  </si>
  <si>
    <t>min. nához</t>
  </si>
  <si>
    <t>max.</t>
  </si>
  <si>
    <t>min.</t>
  </si>
  <si>
    <t>hráč</t>
  </si>
  <si>
    <t>hráč č.</t>
  </si>
  <si>
    <t>Chlebek Tomáš</t>
  </si>
  <si>
    <t>Valošek Tomáš</t>
  </si>
  <si>
    <t>Straková Nikol</t>
  </si>
  <si>
    <t>Ožana Roman</t>
  </si>
  <si>
    <t>Ivan Ivo</t>
  </si>
  <si>
    <t>Sungmin Park</t>
  </si>
  <si>
    <t>Jimyoung Park</t>
  </si>
  <si>
    <t>Jaewan Lee</t>
  </si>
  <si>
    <t>Vilášek Srtanislav</t>
  </si>
  <si>
    <t>Valíčková Agata</t>
  </si>
  <si>
    <t>Valíčková Beata</t>
  </si>
  <si>
    <t>Valíček Petr</t>
  </si>
  <si>
    <t>Morys Angelina</t>
  </si>
  <si>
    <t>Ulička Tonda</t>
  </si>
  <si>
    <t>Poprocký Michal</t>
  </si>
  <si>
    <t>Fabriger Dalibor</t>
  </si>
  <si>
    <t>Valjent Aleš</t>
  </si>
  <si>
    <t>Zvěřinová Lenka</t>
  </si>
  <si>
    <t>Krčma Milan ml.</t>
  </si>
  <si>
    <t>Kryka Dušan</t>
  </si>
  <si>
    <t>ŘÍJEN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</si>
</sst>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[$Kč-405]_-;\-* #,##0\ [$Kč-405]_-;_-* &quot;-&quot;??\ [$Kč-405]_-;_-@"/>
    <numFmt numFmtId="165" formatCode="\∑\ 0"/>
    <numFmt numFmtId="166" formatCode="\Ø\ 0.00"/>
    <numFmt numFmtId="167" formatCode="\∑\ 0.00"/>
    <numFmt numFmtId="168" formatCode="0.00\ &quot;Kč&quot;"/>
  </numFmts>
  <fonts count="27" x14ac:knownFonts="1">
    <font>
      <sz val="11"/>
      <color rgb="FF000000"/>
      <name val="Calibri"/>
    </font>
    <font>
      <b/>
      <sz val="24"/>
      <color rgb="FFFF0000"/>
      <name val="Calibri"/>
    </font>
    <font>
      <sz val="11"/>
      <name val="Calibri"/>
    </font>
    <font>
      <sz val="12"/>
      <color rgb="FF000000"/>
      <name val="Calibri"/>
    </font>
    <font>
      <b/>
      <sz val="12"/>
      <color rgb="FFFFFF00"/>
      <name val="Calibri"/>
    </font>
    <font>
      <sz val="11"/>
      <color rgb="FFFFFFFF"/>
      <name val="Calibri"/>
    </font>
    <font>
      <b/>
      <sz val="18"/>
      <color rgb="FFFFFFFF"/>
      <name val="Calibri"/>
    </font>
    <font>
      <b/>
      <sz val="28"/>
      <color rgb="FFFFFF00"/>
      <name val="Calibri"/>
    </font>
    <font>
      <b/>
      <sz val="11"/>
      <color rgb="FFDAEEF3"/>
      <name val="Calibri"/>
    </font>
    <font>
      <b/>
      <sz val="11"/>
      <color rgb="FFFFFFFF"/>
      <name val="Calibri"/>
    </font>
    <font>
      <b/>
      <sz val="22"/>
      <color rgb="FFFF0000"/>
      <name val="Calibri"/>
    </font>
    <font>
      <sz val="22"/>
      <color rgb="FF000000"/>
      <name val="Calibri"/>
    </font>
    <font>
      <sz val="14"/>
      <color rgb="FF000000"/>
      <name val="Calibri"/>
    </font>
    <font>
      <b/>
      <sz val="12"/>
      <color rgb="FFFFFFFF"/>
      <name val="Calibri"/>
    </font>
    <font>
      <sz val="12"/>
      <color rgb="FFFFFFFF"/>
      <name val="Calibri"/>
    </font>
    <font>
      <b/>
      <sz val="12"/>
      <color rgb="FF548DD4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2"/>
      <color theme="3" tint="0.3999755851924192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2"/>
      <color theme="6" tint="0.59999389629810485"/>
      <name val="Calibri"/>
      <family val="2"/>
      <charset val="238"/>
    </font>
    <font>
      <b/>
      <sz val="22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548DD4"/>
        <bgColor rgb="FF548DD4"/>
      </patternFill>
    </fill>
    <fill>
      <patternFill patternType="solid">
        <fgColor rgb="FFEAF1DD"/>
        <bgColor rgb="FFEAF1DD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12" xfId="0" applyFont="1" applyBorder="1"/>
    <xf numFmtId="0" fontId="6" fillId="0" borderId="0" xfId="0" applyFont="1" applyAlignment="1">
      <alignment shrinkToFit="1"/>
    </xf>
    <xf numFmtId="0" fontId="0" fillId="5" borderId="3" xfId="0" applyFont="1" applyFill="1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23" xfId="0" applyFont="1" applyBorder="1"/>
    <xf numFmtId="164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65" fontId="1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5" borderId="3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7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17" fillId="0" borderId="0" xfId="0" applyFont="1"/>
    <xf numFmtId="0" fontId="18" fillId="0" borderId="0" xfId="0" applyFont="1"/>
    <xf numFmtId="168" fontId="16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8" fillId="3" borderId="3" xfId="0" applyFont="1" applyFill="1" applyBorder="1"/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166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7" fontId="22" fillId="5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0" fillId="0" borderId="19" xfId="0" applyFont="1" applyBorder="1"/>
    <xf numFmtId="0" fontId="8" fillId="0" borderId="19" xfId="0" applyFont="1" applyBorder="1"/>
    <xf numFmtId="1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" fontId="21" fillId="0" borderId="24" xfId="0" applyNumberFormat="1" applyFont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 applyProtection="1">
      <alignment horizontal="center"/>
      <protection locked="0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20" fillId="0" borderId="0" xfId="0" applyFont="1" applyAlignment="1"/>
    <xf numFmtId="0" fontId="0" fillId="0" borderId="0" xfId="0" applyFont="1" applyAlignment="1"/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/>
    <xf numFmtId="0" fontId="0" fillId="0" borderId="0" xfId="0" applyAlignment="1"/>
    <xf numFmtId="0" fontId="0" fillId="6" borderId="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shrinkToFit="1"/>
    </xf>
    <xf numFmtId="0" fontId="0" fillId="0" borderId="0" xfId="0" applyFont="1" applyAlignment="1"/>
    <xf numFmtId="0" fontId="7" fillId="5" borderId="14" xfId="0" applyFont="1" applyFill="1" applyBorder="1" applyAlignment="1">
      <alignment horizontal="center"/>
    </xf>
    <xf numFmtId="0" fontId="2" fillId="0" borderId="15" xfId="0" applyFont="1" applyBorder="1"/>
    <xf numFmtId="0" fontId="6" fillId="0" borderId="0" xfId="0" applyFont="1" applyAlignment="1">
      <alignment shrinkToFit="1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19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12" fillId="3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0" fillId="2" borderId="17" xfId="0" applyFont="1" applyFill="1" applyBorder="1" applyAlignment="1">
      <alignment horizontal="center"/>
    </xf>
    <xf numFmtId="0" fontId="2" fillId="0" borderId="18" xfId="0" applyFont="1" applyBorder="1"/>
    <xf numFmtId="49" fontId="26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ální" xfId="0" builtinId="0"/>
  </cellStyles>
  <dxfs count="17">
    <dxf>
      <font>
        <b/>
        <i val="0"/>
        <color theme="1"/>
      </font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rgb="FFFF0000"/>
      </font>
    </dxf>
    <dxf>
      <font>
        <b/>
        <i val="0"/>
        <color theme="3" tint="-0.24994659260841701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</dxf>
    <dxf>
      <font>
        <b/>
        <color rgb="FF1F497D"/>
      </font>
      <fill>
        <patternFill patternType="none"/>
      </fill>
    </dxf>
    <dxf>
      <font>
        <b/>
        <color rgb="FF000000"/>
      </font>
      <fill>
        <patternFill patternType="solid">
          <fgColor rgb="FFDAEEF3"/>
          <bgColor rgb="FFDAEEF3"/>
        </patternFill>
      </fill>
    </dxf>
    <dxf>
      <font>
        <color rgb="FF00B050"/>
      </font>
      <fill>
        <patternFill patternType="none"/>
      </fill>
    </dxf>
    <dxf>
      <font>
        <b/>
        <color rgb="FF1F497D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F243E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0</xdr:row>
      <xdr:rowOff>28575</xdr:rowOff>
    </xdr:from>
    <xdr:ext cx="466725" cy="10001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0" y="28575"/>
          <a:ext cx="4667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504825</xdr:colOff>
      <xdr:row>2</xdr:row>
      <xdr:rowOff>95250</xdr:rowOff>
    </xdr:from>
    <xdr:ext cx="390525" cy="8667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561975</xdr:colOff>
      <xdr:row>4</xdr:row>
      <xdr:rowOff>152400</xdr:rowOff>
    </xdr:from>
    <xdr:ext cx="314325" cy="723900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17</xdr:row>
      <xdr:rowOff>142875</xdr:rowOff>
    </xdr:from>
    <xdr:ext cx="981075" cy="876300"/>
    <xdr:pic>
      <xdr:nvPicPr>
        <xdr:cNvPr id="5" name="image7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20</xdr:row>
      <xdr:rowOff>200025</xdr:rowOff>
    </xdr:from>
    <xdr:ext cx="752475" cy="685800"/>
    <xdr:pic>
      <xdr:nvPicPr>
        <xdr:cNvPr id="6" name="image8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22</xdr:row>
      <xdr:rowOff>104775</xdr:rowOff>
    </xdr:from>
    <xdr:ext cx="619125" cy="561975"/>
    <xdr:pic>
      <xdr:nvPicPr>
        <xdr:cNvPr id="7" name="image9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408445</xdr:colOff>
      <xdr:row>8</xdr:row>
      <xdr:rowOff>19589</xdr:rowOff>
    </xdr:from>
    <xdr:ext cx="535659" cy="937629"/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094370" y="1867439"/>
          <a:ext cx="535659" cy="9376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none" lIns="91440" tIns="45720" rIns="91440" bIns="45720">
          <a:sp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1</a:t>
          </a:r>
        </a:p>
      </xdr:txBody>
    </xdr:sp>
    <xdr:clientData/>
  </xdr:oneCellAnchor>
  <xdr:oneCellAnchor>
    <xdr:from>
      <xdr:col>1</xdr:col>
      <xdr:colOff>408445</xdr:colOff>
      <xdr:row>9</xdr:row>
      <xdr:rowOff>200024</xdr:rowOff>
    </xdr:from>
    <xdr:ext cx="535659" cy="452393"/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13245" y="2257424"/>
          <a:ext cx="535659" cy="45239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lIns="91440" tIns="45720" rIns="91440" bIns="45720">
          <a:no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2</a:t>
          </a:r>
        </a:p>
      </xdr:txBody>
    </xdr:sp>
    <xdr:clientData/>
  </xdr:oneCellAnchor>
  <xdr:oneCellAnchor>
    <xdr:from>
      <xdr:col>3</xdr:col>
      <xdr:colOff>417970</xdr:colOff>
      <xdr:row>11</xdr:row>
      <xdr:rowOff>0</xdr:rowOff>
    </xdr:from>
    <xdr:ext cx="535659" cy="45719"/>
    <xdr:sp macro="" textlink="">
      <xdr:nvSpPr>
        <xdr:cNvPr id="10" name="Obdélní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485020" y="2476500"/>
          <a:ext cx="535659" cy="4571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lIns="91440" tIns="45720" rIns="91440" bIns="45720">
          <a:no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8"/>
  <sheetViews>
    <sheetView topLeftCell="A76" workbookViewId="0">
      <selection activeCell="B94" sqref="B94"/>
    </sheetView>
  </sheetViews>
  <sheetFormatPr defaultColWidth="14.375" defaultRowHeight="14.95" customHeight="1" x14ac:dyDescent="0.25"/>
  <cols>
    <col min="1" max="1" width="16.25" customWidth="1"/>
    <col min="2" max="2" width="26.75" customWidth="1"/>
    <col min="3" max="11" width="8.75" customWidth="1"/>
  </cols>
  <sheetData>
    <row r="1" spans="1:2" ht="14.3" customHeight="1" x14ac:dyDescent="0.25">
      <c r="A1">
        <v>1</v>
      </c>
      <c r="B1" t="s">
        <v>0</v>
      </c>
    </row>
    <row r="2" spans="1:2" ht="14.3" customHeight="1" x14ac:dyDescent="0.25">
      <c r="A2">
        <v>2</v>
      </c>
      <c r="B2" t="s">
        <v>1</v>
      </c>
    </row>
    <row r="3" spans="1:2" ht="14.3" customHeight="1" x14ac:dyDescent="0.25">
      <c r="A3">
        <v>3</v>
      </c>
      <c r="B3" t="s">
        <v>2</v>
      </c>
    </row>
    <row r="4" spans="1:2" ht="14.3" customHeight="1" x14ac:dyDescent="0.25">
      <c r="A4">
        <v>4</v>
      </c>
      <c r="B4" t="s">
        <v>3</v>
      </c>
    </row>
    <row r="5" spans="1:2" ht="14.3" customHeight="1" x14ac:dyDescent="0.25">
      <c r="A5">
        <v>5</v>
      </c>
      <c r="B5" t="s">
        <v>4</v>
      </c>
    </row>
    <row r="6" spans="1:2" ht="14.3" customHeight="1" x14ac:dyDescent="0.25">
      <c r="A6">
        <v>6</v>
      </c>
      <c r="B6" t="s">
        <v>5</v>
      </c>
    </row>
    <row r="7" spans="1:2" ht="14.3" customHeight="1" x14ac:dyDescent="0.25">
      <c r="A7">
        <v>7</v>
      </c>
      <c r="B7" t="s">
        <v>6</v>
      </c>
    </row>
    <row r="8" spans="1:2" ht="14.3" customHeight="1" x14ac:dyDescent="0.25">
      <c r="A8">
        <v>8</v>
      </c>
      <c r="B8" t="s">
        <v>7</v>
      </c>
    </row>
    <row r="9" spans="1:2" ht="14.3" customHeight="1" x14ac:dyDescent="0.25">
      <c r="A9">
        <v>9</v>
      </c>
      <c r="B9" t="s">
        <v>8</v>
      </c>
    </row>
    <row r="10" spans="1:2" ht="14.3" customHeight="1" x14ac:dyDescent="0.25">
      <c r="A10">
        <v>10</v>
      </c>
      <c r="B10" t="s">
        <v>9</v>
      </c>
    </row>
    <row r="11" spans="1:2" ht="14.3" customHeight="1" x14ac:dyDescent="0.25">
      <c r="A11">
        <v>11</v>
      </c>
      <c r="B11" t="s">
        <v>10</v>
      </c>
    </row>
    <row r="12" spans="1:2" ht="14.3" customHeight="1" x14ac:dyDescent="0.25">
      <c r="A12">
        <v>12</v>
      </c>
      <c r="B12" t="s">
        <v>11</v>
      </c>
    </row>
    <row r="13" spans="1:2" ht="14.3" customHeight="1" x14ac:dyDescent="0.25">
      <c r="A13">
        <v>13</v>
      </c>
      <c r="B13" s="57" t="s">
        <v>98</v>
      </c>
    </row>
    <row r="14" spans="1:2" ht="14.3" customHeight="1" x14ac:dyDescent="0.25">
      <c r="A14">
        <v>14</v>
      </c>
      <c r="B14" t="s">
        <v>12</v>
      </c>
    </row>
    <row r="15" spans="1:2" ht="14.3" customHeight="1" x14ac:dyDescent="0.25">
      <c r="A15">
        <v>15</v>
      </c>
      <c r="B15" t="s">
        <v>13</v>
      </c>
    </row>
    <row r="16" spans="1:2" ht="14.3" customHeight="1" x14ac:dyDescent="0.25">
      <c r="A16">
        <v>16</v>
      </c>
      <c r="B16" t="s">
        <v>14</v>
      </c>
    </row>
    <row r="17" spans="1:2" ht="14.3" customHeight="1" x14ac:dyDescent="0.25">
      <c r="A17">
        <v>17</v>
      </c>
      <c r="B17" t="s">
        <v>15</v>
      </c>
    </row>
    <row r="18" spans="1:2" ht="14.3" customHeight="1" x14ac:dyDescent="0.25">
      <c r="A18">
        <v>18</v>
      </c>
      <c r="B18" t="s">
        <v>16</v>
      </c>
    </row>
    <row r="19" spans="1:2" ht="14.3" customHeight="1" x14ac:dyDescent="0.25">
      <c r="A19">
        <v>19</v>
      </c>
      <c r="B19" t="s">
        <v>17</v>
      </c>
    </row>
    <row r="20" spans="1:2" ht="14.3" customHeight="1" x14ac:dyDescent="0.25">
      <c r="A20">
        <v>20</v>
      </c>
      <c r="B20" t="s">
        <v>18</v>
      </c>
    </row>
    <row r="21" spans="1:2" ht="14.3" customHeight="1" x14ac:dyDescent="0.25">
      <c r="A21">
        <v>21</v>
      </c>
      <c r="B21" t="s">
        <v>19</v>
      </c>
    </row>
    <row r="22" spans="1:2" ht="14.3" customHeight="1" x14ac:dyDescent="0.25">
      <c r="A22">
        <v>22</v>
      </c>
      <c r="B22" t="s">
        <v>20</v>
      </c>
    </row>
    <row r="23" spans="1:2" ht="14.3" customHeight="1" x14ac:dyDescent="0.25">
      <c r="A23">
        <v>23</v>
      </c>
      <c r="B23" t="s">
        <v>21</v>
      </c>
    </row>
    <row r="24" spans="1:2" ht="14.3" customHeight="1" x14ac:dyDescent="0.25">
      <c r="A24">
        <v>24</v>
      </c>
      <c r="B24" t="s">
        <v>22</v>
      </c>
    </row>
    <row r="25" spans="1:2" ht="14.3" customHeight="1" x14ac:dyDescent="0.25">
      <c r="A25">
        <v>25</v>
      </c>
      <c r="B25" t="s">
        <v>23</v>
      </c>
    </row>
    <row r="26" spans="1:2" ht="14.3" customHeight="1" x14ac:dyDescent="0.25">
      <c r="A26">
        <v>26</v>
      </c>
      <c r="B26" t="s">
        <v>24</v>
      </c>
    </row>
    <row r="27" spans="1:2" ht="14.3" customHeight="1" x14ac:dyDescent="0.25">
      <c r="A27">
        <v>27</v>
      </c>
      <c r="B27" t="s">
        <v>25</v>
      </c>
    </row>
    <row r="28" spans="1:2" ht="14.3" customHeight="1" x14ac:dyDescent="0.25">
      <c r="A28">
        <v>28</v>
      </c>
      <c r="B28" t="s">
        <v>26</v>
      </c>
    </row>
    <row r="29" spans="1:2" ht="14.3" customHeight="1" x14ac:dyDescent="0.25">
      <c r="A29">
        <v>29</v>
      </c>
      <c r="B29" t="s">
        <v>27</v>
      </c>
    </row>
    <row r="30" spans="1:2" ht="14.3" customHeight="1" x14ac:dyDescent="0.25">
      <c r="A30">
        <v>30</v>
      </c>
      <c r="B30" t="s">
        <v>28</v>
      </c>
    </row>
    <row r="31" spans="1:2" ht="14.3" customHeight="1" x14ac:dyDescent="0.25">
      <c r="A31">
        <v>31</v>
      </c>
      <c r="B31" t="s">
        <v>29</v>
      </c>
    </row>
    <row r="32" spans="1:2" ht="14.3" customHeight="1" x14ac:dyDescent="0.25">
      <c r="A32">
        <v>32</v>
      </c>
      <c r="B32" t="s">
        <v>30</v>
      </c>
    </row>
    <row r="33" spans="1:2" ht="14.3" customHeight="1" x14ac:dyDescent="0.25">
      <c r="A33">
        <v>33</v>
      </c>
      <c r="B33" t="s">
        <v>31</v>
      </c>
    </row>
    <row r="34" spans="1:2" ht="14.3" customHeight="1" x14ac:dyDescent="0.25">
      <c r="A34">
        <v>34</v>
      </c>
      <c r="B34" t="s">
        <v>32</v>
      </c>
    </row>
    <row r="35" spans="1:2" ht="14.3" customHeight="1" x14ac:dyDescent="0.25">
      <c r="A35">
        <v>35</v>
      </c>
      <c r="B35" t="s">
        <v>33</v>
      </c>
    </row>
    <row r="36" spans="1:2" ht="14.3" customHeight="1" x14ac:dyDescent="0.25">
      <c r="A36">
        <v>36</v>
      </c>
      <c r="B36" t="s">
        <v>34</v>
      </c>
    </row>
    <row r="37" spans="1:2" ht="14.3" customHeight="1" x14ac:dyDescent="0.25">
      <c r="A37">
        <v>37</v>
      </c>
      <c r="B37" t="s">
        <v>35</v>
      </c>
    </row>
    <row r="38" spans="1:2" ht="14.3" customHeight="1" x14ac:dyDescent="0.25">
      <c r="A38">
        <v>38</v>
      </c>
      <c r="B38" t="s">
        <v>36</v>
      </c>
    </row>
    <row r="39" spans="1:2" ht="14.3" customHeight="1" x14ac:dyDescent="0.25">
      <c r="A39">
        <v>39</v>
      </c>
      <c r="B39" t="s">
        <v>37</v>
      </c>
    </row>
    <row r="40" spans="1:2" ht="14.3" customHeight="1" x14ac:dyDescent="0.25">
      <c r="A40">
        <v>40</v>
      </c>
      <c r="B40" t="s">
        <v>38</v>
      </c>
    </row>
    <row r="41" spans="1:2" ht="14.3" customHeight="1" x14ac:dyDescent="0.25">
      <c r="A41">
        <v>41</v>
      </c>
      <c r="B41" t="s">
        <v>39</v>
      </c>
    </row>
    <row r="42" spans="1:2" ht="14.3" customHeight="1" x14ac:dyDescent="0.25">
      <c r="A42">
        <v>42</v>
      </c>
      <c r="B42" t="s">
        <v>40</v>
      </c>
    </row>
    <row r="43" spans="1:2" ht="14.3" customHeight="1" x14ac:dyDescent="0.25">
      <c r="A43">
        <v>43</v>
      </c>
      <c r="B43" t="s">
        <v>41</v>
      </c>
    </row>
    <row r="44" spans="1:2" ht="14.3" customHeight="1" x14ac:dyDescent="0.25">
      <c r="A44">
        <v>44</v>
      </c>
      <c r="B44" t="s">
        <v>42</v>
      </c>
    </row>
    <row r="45" spans="1:2" ht="14.3" customHeight="1" x14ac:dyDescent="0.25">
      <c r="A45">
        <v>45</v>
      </c>
      <c r="B45" t="s">
        <v>43</v>
      </c>
    </row>
    <row r="46" spans="1:2" ht="14.3" customHeight="1" x14ac:dyDescent="0.25">
      <c r="A46">
        <v>46</v>
      </c>
      <c r="B46" t="s">
        <v>44</v>
      </c>
    </row>
    <row r="47" spans="1:2" ht="14.3" customHeight="1" x14ac:dyDescent="0.25">
      <c r="A47">
        <v>47</v>
      </c>
      <c r="B47" t="s">
        <v>45</v>
      </c>
    </row>
    <row r="48" spans="1:2" ht="14.3" customHeight="1" x14ac:dyDescent="0.25">
      <c r="A48">
        <v>48</v>
      </c>
      <c r="B48" t="s">
        <v>46</v>
      </c>
    </row>
    <row r="49" spans="1:2" ht="14.3" customHeight="1" x14ac:dyDescent="0.25">
      <c r="A49">
        <v>49</v>
      </c>
      <c r="B49" t="s">
        <v>47</v>
      </c>
    </row>
    <row r="50" spans="1:2" ht="14.3" customHeight="1" x14ac:dyDescent="0.25">
      <c r="A50">
        <v>50</v>
      </c>
      <c r="B50" t="s">
        <v>48</v>
      </c>
    </row>
    <row r="51" spans="1:2" ht="14.3" customHeight="1" x14ac:dyDescent="0.25">
      <c r="A51">
        <v>51</v>
      </c>
      <c r="B51" t="s">
        <v>49</v>
      </c>
    </row>
    <row r="52" spans="1:2" ht="14.3" customHeight="1" x14ac:dyDescent="0.25">
      <c r="A52">
        <v>52</v>
      </c>
      <c r="B52" t="s">
        <v>50</v>
      </c>
    </row>
    <row r="53" spans="1:2" ht="14.3" customHeight="1" x14ac:dyDescent="0.25">
      <c r="A53">
        <v>53</v>
      </c>
      <c r="B53" t="s">
        <v>51</v>
      </c>
    </row>
    <row r="54" spans="1:2" ht="14.3" customHeight="1" x14ac:dyDescent="0.25">
      <c r="A54">
        <v>54</v>
      </c>
      <c r="B54" t="s">
        <v>52</v>
      </c>
    </row>
    <row r="55" spans="1:2" ht="14.3" customHeight="1" x14ac:dyDescent="0.25">
      <c r="A55">
        <v>55</v>
      </c>
      <c r="B55" t="s">
        <v>53</v>
      </c>
    </row>
    <row r="56" spans="1:2" ht="14.3" customHeight="1" x14ac:dyDescent="0.25">
      <c r="A56">
        <v>56</v>
      </c>
      <c r="B56" t="s">
        <v>54</v>
      </c>
    </row>
    <row r="57" spans="1:2" ht="14.3" customHeight="1" x14ac:dyDescent="0.25">
      <c r="A57">
        <v>57</v>
      </c>
      <c r="B57" t="s">
        <v>55</v>
      </c>
    </row>
    <row r="58" spans="1:2" ht="14.3" customHeight="1" x14ac:dyDescent="0.25">
      <c r="A58">
        <v>58</v>
      </c>
      <c r="B58" t="s">
        <v>56</v>
      </c>
    </row>
    <row r="59" spans="1:2" ht="14.3" customHeight="1" x14ac:dyDescent="0.25">
      <c r="A59">
        <v>59</v>
      </c>
      <c r="B59" t="s">
        <v>57</v>
      </c>
    </row>
    <row r="60" spans="1:2" ht="14.3" customHeight="1" x14ac:dyDescent="0.25">
      <c r="A60">
        <v>60</v>
      </c>
      <c r="B60" t="s">
        <v>58</v>
      </c>
    </row>
    <row r="61" spans="1:2" ht="14.3" customHeight="1" x14ac:dyDescent="0.25">
      <c r="A61">
        <v>61</v>
      </c>
      <c r="B61" t="s">
        <v>59</v>
      </c>
    </row>
    <row r="62" spans="1:2" ht="14.3" customHeight="1" x14ac:dyDescent="0.25">
      <c r="A62">
        <v>62</v>
      </c>
      <c r="B62" t="s">
        <v>60</v>
      </c>
    </row>
    <row r="63" spans="1:2" ht="14.3" customHeight="1" x14ac:dyDescent="0.25">
      <c r="A63">
        <v>63</v>
      </c>
      <c r="B63" t="s">
        <v>61</v>
      </c>
    </row>
    <row r="64" spans="1:2" ht="14.3" customHeight="1" x14ac:dyDescent="0.25">
      <c r="A64">
        <v>64</v>
      </c>
      <c r="B64" t="s">
        <v>62</v>
      </c>
    </row>
    <row r="65" spans="1:2" ht="14.3" customHeight="1" x14ac:dyDescent="0.25">
      <c r="A65">
        <v>65</v>
      </c>
      <c r="B65" t="s">
        <v>63</v>
      </c>
    </row>
    <row r="66" spans="1:2" ht="14.3" customHeight="1" x14ac:dyDescent="0.25">
      <c r="A66">
        <v>66</v>
      </c>
      <c r="B66" t="s">
        <v>64</v>
      </c>
    </row>
    <row r="67" spans="1:2" ht="14.3" customHeight="1" x14ac:dyDescent="0.25">
      <c r="A67">
        <v>67</v>
      </c>
      <c r="B67" t="s">
        <v>65</v>
      </c>
    </row>
    <row r="68" spans="1:2" ht="14.3" customHeight="1" x14ac:dyDescent="0.25">
      <c r="A68">
        <v>68</v>
      </c>
      <c r="B68" t="s">
        <v>66</v>
      </c>
    </row>
    <row r="69" spans="1:2" ht="14.3" customHeight="1" x14ac:dyDescent="0.25">
      <c r="A69">
        <v>69</v>
      </c>
      <c r="B69" t="s">
        <v>67</v>
      </c>
    </row>
    <row r="70" spans="1:2" ht="14.3" customHeight="1" x14ac:dyDescent="0.25">
      <c r="A70">
        <v>70</v>
      </c>
      <c r="B70" t="s">
        <v>68</v>
      </c>
    </row>
    <row r="71" spans="1:2" ht="14.3" customHeight="1" x14ac:dyDescent="0.25">
      <c r="A71">
        <v>71</v>
      </c>
      <c r="B71" t="s">
        <v>69</v>
      </c>
    </row>
    <row r="72" spans="1:2" ht="14.3" customHeight="1" x14ac:dyDescent="0.25">
      <c r="A72">
        <v>72</v>
      </c>
      <c r="B72" t="s">
        <v>70</v>
      </c>
    </row>
    <row r="73" spans="1:2" ht="14.3" customHeight="1" x14ac:dyDescent="0.25">
      <c r="A73">
        <v>73</v>
      </c>
      <c r="B73" t="s">
        <v>71</v>
      </c>
    </row>
    <row r="74" spans="1:2" ht="14.3" customHeight="1" x14ac:dyDescent="0.25">
      <c r="A74">
        <v>74</v>
      </c>
      <c r="B74" s="53" t="s">
        <v>83</v>
      </c>
    </row>
    <row r="75" spans="1:2" ht="14.3" customHeight="1" x14ac:dyDescent="0.25">
      <c r="A75">
        <v>75</v>
      </c>
      <c r="B75" s="53" t="s">
        <v>84</v>
      </c>
    </row>
    <row r="76" spans="1:2" ht="14.3" customHeight="1" x14ac:dyDescent="0.25">
      <c r="A76">
        <v>76</v>
      </c>
      <c r="B76" s="57" t="s">
        <v>85</v>
      </c>
    </row>
    <row r="77" spans="1:2" ht="14.3" customHeight="1" x14ac:dyDescent="0.25">
      <c r="A77">
        <v>77</v>
      </c>
      <c r="B77" s="57" t="s">
        <v>86</v>
      </c>
    </row>
    <row r="78" spans="1:2" ht="14.3" customHeight="1" x14ac:dyDescent="0.25">
      <c r="A78">
        <v>78</v>
      </c>
      <c r="B78" s="57" t="s">
        <v>87</v>
      </c>
    </row>
    <row r="79" spans="1:2" ht="14.3" customHeight="1" x14ac:dyDescent="0.25">
      <c r="A79">
        <v>79</v>
      </c>
      <c r="B79" s="57" t="s">
        <v>88</v>
      </c>
    </row>
    <row r="80" spans="1:2" ht="14.3" customHeight="1" x14ac:dyDescent="0.25">
      <c r="A80">
        <v>80</v>
      </c>
      <c r="B80" s="57" t="s">
        <v>89</v>
      </c>
    </row>
    <row r="81" spans="1:2" ht="14.3" customHeight="1" x14ac:dyDescent="0.25">
      <c r="A81">
        <v>81</v>
      </c>
      <c r="B81" s="57" t="s">
        <v>90</v>
      </c>
    </row>
    <row r="82" spans="1:2" ht="14.3" customHeight="1" x14ac:dyDescent="0.25">
      <c r="A82">
        <v>82</v>
      </c>
      <c r="B82" s="57" t="s">
        <v>91</v>
      </c>
    </row>
    <row r="83" spans="1:2" ht="14.3" customHeight="1" x14ac:dyDescent="0.25">
      <c r="A83">
        <v>83</v>
      </c>
      <c r="B83" s="57" t="s">
        <v>92</v>
      </c>
    </row>
    <row r="84" spans="1:2" ht="14.3" customHeight="1" x14ac:dyDescent="0.25">
      <c r="A84">
        <v>84</v>
      </c>
      <c r="B84" s="57" t="s">
        <v>93</v>
      </c>
    </row>
    <row r="85" spans="1:2" ht="14.3" customHeight="1" x14ac:dyDescent="0.25">
      <c r="A85">
        <v>85</v>
      </c>
      <c r="B85" s="57" t="s">
        <v>94</v>
      </c>
    </row>
    <row r="86" spans="1:2" ht="14.3" customHeight="1" x14ac:dyDescent="0.25">
      <c r="A86">
        <v>86</v>
      </c>
      <c r="B86" s="57" t="s">
        <v>95</v>
      </c>
    </row>
    <row r="87" spans="1:2" ht="14.3" customHeight="1" x14ac:dyDescent="0.25">
      <c r="A87">
        <v>87</v>
      </c>
      <c r="B87" s="57" t="s">
        <v>96</v>
      </c>
    </row>
    <row r="88" spans="1:2" ht="14.3" customHeight="1" x14ac:dyDescent="0.25">
      <c r="A88">
        <v>88</v>
      </c>
      <c r="B88" s="57" t="s">
        <v>97</v>
      </c>
    </row>
    <row r="89" spans="1:2" ht="14.3" customHeight="1" x14ac:dyDescent="0.25">
      <c r="A89">
        <v>89</v>
      </c>
      <c r="B89" s="57" t="s">
        <v>59</v>
      </c>
    </row>
    <row r="90" spans="1:2" ht="14.3" customHeight="1" x14ac:dyDescent="0.25">
      <c r="A90">
        <v>90</v>
      </c>
      <c r="B90" s="57" t="s">
        <v>99</v>
      </c>
    </row>
    <row r="91" spans="1:2" ht="14.3" customHeight="1" x14ac:dyDescent="0.25">
      <c r="A91">
        <v>91</v>
      </c>
      <c r="B91" s="57" t="s">
        <v>100</v>
      </c>
    </row>
    <row r="92" spans="1:2" ht="14.3" customHeight="1" x14ac:dyDescent="0.25">
      <c r="A92">
        <v>92</v>
      </c>
      <c r="B92" s="57" t="s">
        <v>101</v>
      </c>
    </row>
    <row r="93" spans="1:2" ht="14.3" customHeight="1" x14ac:dyDescent="0.25">
      <c r="A93">
        <v>93</v>
      </c>
      <c r="B93" s="57" t="s">
        <v>102</v>
      </c>
    </row>
    <row r="94" spans="1:2" ht="14.3" customHeight="1" x14ac:dyDescent="0.25">
      <c r="A94">
        <v>94</v>
      </c>
    </row>
    <row r="95" spans="1:2" ht="14.3" customHeight="1" x14ac:dyDescent="0.25">
      <c r="A95">
        <v>95</v>
      </c>
    </row>
    <row r="96" spans="1:2" ht="14.3" customHeight="1" x14ac:dyDescent="0.25">
      <c r="A96">
        <v>96</v>
      </c>
    </row>
    <row r="97" spans="1:1" ht="14.3" customHeight="1" x14ac:dyDescent="0.25">
      <c r="A97">
        <v>97</v>
      </c>
    </row>
    <row r="98" spans="1:1" ht="14.3" customHeight="1" x14ac:dyDescent="0.25">
      <c r="A98">
        <v>98</v>
      </c>
    </row>
    <row r="99" spans="1:1" ht="14.3" customHeight="1" x14ac:dyDescent="0.25">
      <c r="A99">
        <v>99</v>
      </c>
    </row>
    <row r="100" spans="1:1" ht="14.3" customHeight="1" x14ac:dyDescent="0.25">
      <c r="A100">
        <v>100</v>
      </c>
    </row>
    <row r="101" spans="1:1" ht="14.3" customHeight="1" x14ac:dyDescent="0.25">
      <c r="A101">
        <v>101</v>
      </c>
    </row>
    <row r="102" spans="1:1" ht="14.3" customHeight="1" x14ac:dyDescent="0.25">
      <c r="A102">
        <v>102</v>
      </c>
    </row>
    <row r="103" spans="1:1" ht="14.3" customHeight="1" x14ac:dyDescent="0.25">
      <c r="A103">
        <v>103</v>
      </c>
    </row>
    <row r="104" spans="1:1" ht="14.3" customHeight="1" x14ac:dyDescent="0.25">
      <c r="A104">
        <v>104</v>
      </c>
    </row>
    <row r="105" spans="1:1" ht="14.3" customHeight="1" x14ac:dyDescent="0.25">
      <c r="A105">
        <v>105</v>
      </c>
    </row>
    <row r="106" spans="1:1" ht="14.3" customHeight="1" x14ac:dyDescent="0.25">
      <c r="A106">
        <v>106</v>
      </c>
    </row>
    <row r="107" spans="1:1" ht="14.3" customHeight="1" x14ac:dyDescent="0.25">
      <c r="A107">
        <v>107</v>
      </c>
    </row>
    <row r="108" spans="1:1" ht="14.3" customHeight="1" x14ac:dyDescent="0.25">
      <c r="A108">
        <v>108</v>
      </c>
    </row>
    <row r="109" spans="1:1" ht="14.3" customHeight="1" x14ac:dyDescent="0.25">
      <c r="A109">
        <v>109</v>
      </c>
    </row>
    <row r="110" spans="1:1" ht="14.3" customHeight="1" x14ac:dyDescent="0.25">
      <c r="A110">
        <v>110</v>
      </c>
    </row>
    <row r="111" spans="1:1" ht="14.3" customHeight="1" x14ac:dyDescent="0.25">
      <c r="A111">
        <v>111</v>
      </c>
    </row>
    <row r="112" spans="1:1" ht="14.3" customHeight="1" x14ac:dyDescent="0.25">
      <c r="A112">
        <v>112</v>
      </c>
    </row>
    <row r="113" spans="1:1" ht="14.3" customHeight="1" x14ac:dyDescent="0.25">
      <c r="A113">
        <v>113</v>
      </c>
    </row>
    <row r="114" spans="1:1" ht="14.3" customHeight="1" x14ac:dyDescent="0.25">
      <c r="A114">
        <v>114</v>
      </c>
    </row>
    <row r="115" spans="1:1" ht="14.3" customHeight="1" x14ac:dyDescent="0.25">
      <c r="A115">
        <v>115</v>
      </c>
    </row>
    <row r="116" spans="1:1" ht="14.3" customHeight="1" x14ac:dyDescent="0.25">
      <c r="A116">
        <v>116</v>
      </c>
    </row>
    <row r="117" spans="1:1" ht="14.3" customHeight="1" x14ac:dyDescent="0.25">
      <c r="A117">
        <v>117</v>
      </c>
    </row>
    <row r="118" spans="1:1" ht="14.3" customHeight="1" x14ac:dyDescent="0.25">
      <c r="A118">
        <v>118</v>
      </c>
    </row>
    <row r="119" spans="1:1" ht="14.3" customHeight="1" x14ac:dyDescent="0.25">
      <c r="A119">
        <v>119</v>
      </c>
    </row>
    <row r="120" spans="1:1" ht="14.3" customHeight="1" x14ac:dyDescent="0.25">
      <c r="A120">
        <v>120</v>
      </c>
    </row>
    <row r="121" spans="1:1" ht="14.3" customHeight="1" x14ac:dyDescent="0.25">
      <c r="A121">
        <v>121</v>
      </c>
    </row>
    <row r="122" spans="1:1" ht="14.3" customHeight="1" x14ac:dyDescent="0.25">
      <c r="A122">
        <v>122</v>
      </c>
    </row>
    <row r="123" spans="1:1" ht="14.3" customHeight="1" x14ac:dyDescent="0.25">
      <c r="A123">
        <v>123</v>
      </c>
    </row>
    <row r="124" spans="1:1" ht="14.3" customHeight="1" x14ac:dyDescent="0.25">
      <c r="A124">
        <v>124</v>
      </c>
    </row>
    <row r="125" spans="1:1" ht="14.3" customHeight="1" x14ac:dyDescent="0.25">
      <c r="A125">
        <v>125</v>
      </c>
    </row>
    <row r="126" spans="1:1" ht="14.3" customHeight="1" x14ac:dyDescent="0.25">
      <c r="A126">
        <v>126</v>
      </c>
    </row>
    <row r="127" spans="1:1" ht="14.3" customHeight="1" x14ac:dyDescent="0.25">
      <c r="A127">
        <v>127</v>
      </c>
    </row>
    <row r="128" spans="1:1" ht="14.3" customHeight="1" x14ac:dyDescent="0.25">
      <c r="A128">
        <v>128</v>
      </c>
    </row>
    <row r="129" spans="1:1" ht="14.3" customHeight="1" x14ac:dyDescent="0.25">
      <c r="A129">
        <v>129</v>
      </c>
    </row>
    <row r="130" spans="1:1" ht="14.3" customHeight="1" x14ac:dyDescent="0.25">
      <c r="A130">
        <v>130</v>
      </c>
    </row>
    <row r="131" spans="1:1" ht="14.3" customHeight="1" x14ac:dyDescent="0.25">
      <c r="A131">
        <v>131</v>
      </c>
    </row>
    <row r="132" spans="1:1" ht="14.3" customHeight="1" x14ac:dyDescent="0.25">
      <c r="A132">
        <v>132</v>
      </c>
    </row>
    <row r="133" spans="1:1" ht="14.3" customHeight="1" x14ac:dyDescent="0.25">
      <c r="A133">
        <v>133</v>
      </c>
    </row>
    <row r="134" spans="1:1" ht="14.3" customHeight="1" x14ac:dyDescent="0.25">
      <c r="A134">
        <v>134</v>
      </c>
    </row>
    <row r="135" spans="1:1" ht="14.3" customHeight="1" x14ac:dyDescent="0.25">
      <c r="A135">
        <v>135</v>
      </c>
    </row>
    <row r="136" spans="1:1" ht="14.3" customHeight="1" x14ac:dyDescent="0.25">
      <c r="A136">
        <v>136</v>
      </c>
    </row>
    <row r="137" spans="1:1" ht="14.3" customHeight="1" x14ac:dyDescent="0.25">
      <c r="A137">
        <v>137</v>
      </c>
    </row>
    <row r="138" spans="1:1" ht="14.3" customHeight="1" x14ac:dyDescent="0.25">
      <c r="A138">
        <v>138</v>
      </c>
    </row>
    <row r="139" spans="1:1" ht="14.3" customHeight="1" x14ac:dyDescent="0.25">
      <c r="A139">
        <v>139</v>
      </c>
    </row>
    <row r="140" spans="1:1" ht="14.3" customHeight="1" x14ac:dyDescent="0.25">
      <c r="A140">
        <v>140</v>
      </c>
    </row>
    <row r="141" spans="1:1" ht="14.3" customHeight="1" x14ac:dyDescent="0.25">
      <c r="A141">
        <v>141</v>
      </c>
    </row>
    <row r="142" spans="1:1" ht="14.3" customHeight="1" x14ac:dyDescent="0.25">
      <c r="A142">
        <v>142</v>
      </c>
    </row>
    <row r="143" spans="1:1" ht="14.3" customHeight="1" x14ac:dyDescent="0.25">
      <c r="A143">
        <v>143</v>
      </c>
    </row>
    <row r="144" spans="1:1" ht="14.3" customHeight="1" x14ac:dyDescent="0.25">
      <c r="A144">
        <v>144</v>
      </c>
    </row>
    <row r="145" spans="1:1" ht="14.3" customHeight="1" x14ac:dyDescent="0.25">
      <c r="A145">
        <v>145</v>
      </c>
    </row>
    <row r="146" spans="1:1" ht="14.3" customHeight="1" x14ac:dyDescent="0.25">
      <c r="A146">
        <v>146</v>
      </c>
    </row>
    <row r="147" spans="1:1" ht="14.3" customHeight="1" x14ac:dyDescent="0.25">
      <c r="A147">
        <v>147</v>
      </c>
    </row>
    <row r="148" spans="1:1" ht="14.3" customHeight="1" x14ac:dyDescent="0.25">
      <c r="A148">
        <v>148</v>
      </c>
    </row>
    <row r="149" spans="1:1" ht="14.3" customHeight="1" x14ac:dyDescent="0.25">
      <c r="A149">
        <v>149</v>
      </c>
    </row>
    <row r="150" spans="1:1" ht="14.3" customHeight="1" x14ac:dyDescent="0.25">
      <c r="A150">
        <v>150</v>
      </c>
    </row>
    <row r="151" spans="1:1" ht="14.3" customHeight="1" x14ac:dyDescent="0.25">
      <c r="A151">
        <v>151</v>
      </c>
    </row>
    <row r="152" spans="1:1" ht="14.3" customHeight="1" x14ac:dyDescent="0.25">
      <c r="A152">
        <v>152</v>
      </c>
    </row>
    <row r="153" spans="1:1" ht="14.3" customHeight="1" x14ac:dyDescent="0.25">
      <c r="A153">
        <v>153</v>
      </c>
    </row>
    <row r="154" spans="1:1" ht="14.3" customHeight="1" x14ac:dyDescent="0.25">
      <c r="A154">
        <v>154</v>
      </c>
    </row>
    <row r="155" spans="1:1" ht="14.3" customHeight="1" x14ac:dyDescent="0.25">
      <c r="A155">
        <v>155</v>
      </c>
    </row>
    <row r="156" spans="1:1" ht="14.3" customHeight="1" x14ac:dyDescent="0.25">
      <c r="A156">
        <v>156</v>
      </c>
    </row>
    <row r="157" spans="1:1" ht="14.3" customHeight="1" x14ac:dyDescent="0.25">
      <c r="A157">
        <v>157</v>
      </c>
    </row>
    <row r="158" spans="1:1" ht="14.3" customHeight="1" x14ac:dyDescent="0.25">
      <c r="A158">
        <v>158</v>
      </c>
    </row>
    <row r="159" spans="1:1" ht="14.3" customHeight="1" x14ac:dyDescent="0.25">
      <c r="A159">
        <v>159</v>
      </c>
    </row>
    <row r="160" spans="1:1" ht="14.3" customHeight="1" x14ac:dyDescent="0.25">
      <c r="A160">
        <v>160</v>
      </c>
    </row>
    <row r="161" spans="1:1" ht="14.3" customHeight="1" x14ac:dyDescent="0.25">
      <c r="A161">
        <v>161</v>
      </c>
    </row>
    <row r="162" spans="1:1" ht="14.3" customHeight="1" x14ac:dyDescent="0.25">
      <c r="A162">
        <v>162</v>
      </c>
    </row>
    <row r="163" spans="1:1" ht="14.3" customHeight="1" x14ac:dyDescent="0.25">
      <c r="A163">
        <v>163</v>
      </c>
    </row>
    <row r="164" spans="1:1" ht="14.3" customHeight="1" x14ac:dyDescent="0.25">
      <c r="A164">
        <v>164</v>
      </c>
    </row>
    <row r="165" spans="1:1" ht="14.3" customHeight="1" x14ac:dyDescent="0.25">
      <c r="A165">
        <v>165</v>
      </c>
    </row>
    <row r="166" spans="1:1" ht="14.3" customHeight="1" x14ac:dyDescent="0.25">
      <c r="A166">
        <v>166</v>
      </c>
    </row>
    <row r="167" spans="1:1" ht="14.3" customHeight="1" x14ac:dyDescent="0.25">
      <c r="A167">
        <v>167</v>
      </c>
    </row>
    <row r="168" spans="1:1" ht="14.3" customHeight="1" x14ac:dyDescent="0.25">
      <c r="A168">
        <v>168</v>
      </c>
    </row>
    <row r="169" spans="1:1" ht="14.3" customHeight="1" x14ac:dyDescent="0.25">
      <c r="A169">
        <v>169</v>
      </c>
    </row>
    <row r="170" spans="1:1" ht="14.3" customHeight="1" x14ac:dyDescent="0.25">
      <c r="A170">
        <v>170</v>
      </c>
    </row>
    <row r="171" spans="1:1" ht="14.3" customHeight="1" x14ac:dyDescent="0.25">
      <c r="A171">
        <v>171</v>
      </c>
    </row>
    <row r="172" spans="1:1" ht="14.3" customHeight="1" x14ac:dyDescent="0.25">
      <c r="A172">
        <v>172</v>
      </c>
    </row>
    <row r="173" spans="1:1" ht="14.3" customHeight="1" x14ac:dyDescent="0.25">
      <c r="A173">
        <v>173</v>
      </c>
    </row>
    <row r="174" spans="1:1" ht="14.3" customHeight="1" x14ac:dyDescent="0.25">
      <c r="A174">
        <v>174</v>
      </c>
    </row>
    <row r="175" spans="1:1" ht="14.3" customHeight="1" x14ac:dyDescent="0.25">
      <c r="A175">
        <v>175</v>
      </c>
    </row>
    <row r="176" spans="1:1" ht="14.3" customHeight="1" x14ac:dyDescent="0.25">
      <c r="A176">
        <v>176</v>
      </c>
    </row>
    <row r="177" spans="1:1" ht="14.3" customHeight="1" x14ac:dyDescent="0.25">
      <c r="A177">
        <v>177</v>
      </c>
    </row>
    <row r="178" spans="1:1" ht="14.3" customHeight="1" x14ac:dyDescent="0.25">
      <c r="A178">
        <v>178</v>
      </c>
    </row>
    <row r="179" spans="1:1" ht="14.3" customHeight="1" x14ac:dyDescent="0.25">
      <c r="A179">
        <v>179</v>
      </c>
    </row>
    <row r="180" spans="1:1" ht="14.3" customHeight="1" x14ac:dyDescent="0.25">
      <c r="A180">
        <v>180</v>
      </c>
    </row>
    <row r="181" spans="1:1" ht="14.3" customHeight="1" x14ac:dyDescent="0.25">
      <c r="A181">
        <v>181</v>
      </c>
    </row>
    <row r="182" spans="1:1" ht="14.3" customHeight="1" x14ac:dyDescent="0.25">
      <c r="A182">
        <v>182</v>
      </c>
    </row>
    <row r="183" spans="1:1" ht="14.3" customHeight="1" x14ac:dyDescent="0.25">
      <c r="A183">
        <v>183</v>
      </c>
    </row>
    <row r="184" spans="1:1" ht="14.3" customHeight="1" x14ac:dyDescent="0.25">
      <c r="A184">
        <v>184</v>
      </c>
    </row>
    <row r="185" spans="1:1" ht="14.3" customHeight="1" x14ac:dyDescent="0.25">
      <c r="A185">
        <v>185</v>
      </c>
    </row>
    <row r="186" spans="1:1" ht="14.3" customHeight="1" x14ac:dyDescent="0.25">
      <c r="A186">
        <v>186</v>
      </c>
    </row>
    <row r="187" spans="1:1" ht="14.3" customHeight="1" x14ac:dyDescent="0.25">
      <c r="A187">
        <v>187</v>
      </c>
    </row>
    <row r="188" spans="1:1" ht="14.3" customHeight="1" x14ac:dyDescent="0.25">
      <c r="A188">
        <v>188</v>
      </c>
    </row>
  </sheetData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H104"/>
  <sheetViews>
    <sheetView showGridLines="0" tabSelected="1" topLeftCell="D1" zoomScale="110" zoomScaleNormal="110" workbookViewId="0">
      <selection activeCell="H23" sqref="H23"/>
    </sheetView>
  </sheetViews>
  <sheetFormatPr defaultColWidth="9.125" defaultRowHeight="14.95" customHeight="1" x14ac:dyDescent="0.25"/>
  <cols>
    <col min="1" max="1" width="4.625" customWidth="1"/>
    <col min="2" max="4" width="20.75" customWidth="1"/>
    <col min="5" max="5" width="4.625" customWidth="1"/>
    <col min="6" max="6" width="6.625" customWidth="1"/>
    <col min="7" max="7" width="23.25" customWidth="1"/>
    <col min="8" max="8" width="10.75" customWidth="1"/>
    <col min="9" max="9" width="11.625" customWidth="1"/>
    <col min="10" max="10" width="10.125" customWidth="1"/>
    <col min="11" max="11" width="5.25" customWidth="1"/>
    <col min="12" max="12" width="3" customWidth="1"/>
    <col min="13" max="13" width="1.75" customWidth="1"/>
    <col min="14" max="14" width="1.25" customWidth="1"/>
    <col min="15" max="15" width="6.75" customWidth="1"/>
    <col min="16" max="16" width="23.375" customWidth="1"/>
    <col min="17" max="17" width="23.375" style="54" hidden="1" customWidth="1"/>
    <col min="18" max="23" width="6.75" customWidth="1"/>
    <col min="24" max="25" width="9.125" customWidth="1"/>
    <col min="26" max="26" width="11.125" customWidth="1"/>
    <col min="27" max="27" width="10.75" customWidth="1"/>
    <col min="28" max="28" width="9.125" hidden="1" customWidth="1"/>
    <col min="29" max="29" width="21" hidden="1" customWidth="1"/>
    <col min="30" max="30" width="9.125" hidden="1" customWidth="1"/>
    <col min="31" max="31" width="9.625" hidden="1" customWidth="1"/>
    <col min="32" max="32" width="5.25" hidden="1" customWidth="1"/>
    <col min="33" max="33" width="11.75" hidden="1" customWidth="1"/>
    <col min="34" max="34" width="23.125" hidden="1" customWidth="1"/>
  </cols>
  <sheetData>
    <row r="1" spans="2:34" ht="27" customHeight="1" x14ac:dyDescent="0.5">
      <c r="E1" s="11"/>
      <c r="F1" s="77" t="s">
        <v>76</v>
      </c>
      <c r="G1" s="78"/>
      <c r="H1" s="78"/>
      <c r="I1" s="78"/>
      <c r="J1" s="78"/>
      <c r="K1" s="68"/>
      <c r="P1" s="64" t="str">
        <f>CONCATENATE(F1," ",F2)</f>
        <v>JADRANSKÝ PYTEL ŘÍJEN 2019</v>
      </c>
      <c r="Q1" s="65"/>
      <c r="R1" s="66"/>
      <c r="S1" s="66"/>
      <c r="T1" s="66"/>
      <c r="U1" s="66"/>
      <c r="V1" s="66"/>
      <c r="W1" s="66"/>
      <c r="X1" s="66"/>
      <c r="Y1" s="66"/>
      <c r="Z1" s="66"/>
      <c r="AA1" s="66"/>
      <c r="AB1" s="12"/>
      <c r="AC1" s="12"/>
    </row>
    <row r="2" spans="2:34" ht="22.6" customHeight="1" thickBot="1" x14ac:dyDescent="0.3">
      <c r="E2" s="11"/>
      <c r="F2" s="79" t="s">
        <v>103</v>
      </c>
      <c r="G2" s="80"/>
      <c r="H2" s="80"/>
      <c r="I2" s="80"/>
      <c r="J2" s="80"/>
      <c r="K2" s="81"/>
      <c r="L2" s="13"/>
      <c r="M2" s="13"/>
      <c r="N2" s="13"/>
      <c r="O2" s="13"/>
      <c r="P2" s="67"/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12"/>
      <c r="AC2" s="12"/>
      <c r="AF2" s="13"/>
    </row>
    <row r="3" spans="2:34" ht="15.8" customHeight="1" thickBot="1" x14ac:dyDescent="0.3">
      <c r="D3" s="54"/>
      <c r="E3" s="11"/>
      <c r="F3" s="74" t="s">
        <v>77</v>
      </c>
      <c r="G3" s="75"/>
      <c r="H3" s="75"/>
      <c r="I3" s="75"/>
      <c r="J3" s="75"/>
      <c r="K3" s="76"/>
      <c r="L3" s="13"/>
      <c r="M3" s="13"/>
      <c r="N3" s="13"/>
      <c r="O3" s="1" t="s">
        <v>75</v>
      </c>
      <c r="P3" s="70"/>
      <c r="Q3" s="71"/>
      <c r="R3" s="72"/>
      <c r="S3" s="72"/>
      <c r="T3" s="72"/>
      <c r="U3" s="72"/>
      <c r="V3" s="72"/>
      <c r="W3" s="73"/>
      <c r="X3" s="1" t="s">
        <v>72</v>
      </c>
      <c r="Y3" s="1" t="s">
        <v>73</v>
      </c>
      <c r="Z3" s="1" t="s">
        <v>74</v>
      </c>
      <c r="AA3" s="1" t="s">
        <v>78</v>
      </c>
      <c r="AB3" s="2"/>
      <c r="AC3" s="2"/>
      <c r="AD3" s="2"/>
      <c r="AF3" s="13"/>
    </row>
    <row r="4" spans="2:34" ht="14.3" customHeight="1" thickBot="1" x14ac:dyDescent="0.3">
      <c r="E4" s="11"/>
      <c r="F4" s="14" t="s">
        <v>75</v>
      </c>
      <c r="G4" s="15" t="s">
        <v>81</v>
      </c>
      <c r="H4" s="16" t="s">
        <v>72</v>
      </c>
      <c r="I4" s="16" t="s">
        <v>73</v>
      </c>
      <c r="J4" s="16" t="s">
        <v>79</v>
      </c>
      <c r="K4" s="17" t="s">
        <v>80</v>
      </c>
      <c r="L4" s="11"/>
      <c r="M4" s="11"/>
      <c r="N4" s="11"/>
      <c r="O4" s="6">
        <f>RANK(Y4,$Y$4:$Y$103,0)</f>
        <v>11</v>
      </c>
      <c r="P4" s="52" t="s">
        <v>48</v>
      </c>
      <c r="Q4" s="52" t="str">
        <f>IF(X4&gt;0,P4,"")</f>
        <v>Novák Josef</v>
      </c>
      <c r="R4" s="55">
        <v>167</v>
      </c>
      <c r="S4" s="51">
        <v>210</v>
      </c>
      <c r="T4" s="51">
        <v>201</v>
      </c>
      <c r="U4" s="51">
        <v>130</v>
      </c>
      <c r="V4" s="51">
        <v>183</v>
      </c>
      <c r="W4" s="51">
        <v>137</v>
      </c>
      <c r="X4" s="3">
        <f>SUM(R4:W4)+(6*Z4/10000000)</f>
        <v>1028.0001259999999</v>
      </c>
      <c r="Y4" s="4">
        <f>IF(X4=0,0,AVERAGE(R4:W4)+(6*Z4/10000000))</f>
        <v>171.33345933333334</v>
      </c>
      <c r="Z4" s="5">
        <f t="shared" ref="Z4:Z103" si="0">MAX(R4:W4)</f>
        <v>210</v>
      </c>
      <c r="AA4" s="5">
        <f t="shared" ref="AA4:AA103" si="1">MIN(R4:W4)</f>
        <v>130</v>
      </c>
      <c r="AB4" s="18">
        <f t="shared" ref="AB4:AB103" si="2">IF(P4&gt;0,50,0)</f>
        <v>50</v>
      </c>
      <c r="AC4" s="7" t="str">
        <f t="shared" ref="AC4:AC103" si="3">P4</f>
        <v>Novák Josef</v>
      </c>
      <c r="AD4" s="19"/>
      <c r="AF4" s="11"/>
      <c r="AH4" s="8" t="str">
        <f>seznam!B1</f>
        <v>Adamec Petr</v>
      </c>
    </row>
    <row r="5" spans="2:34" ht="16.5" customHeight="1" thickBot="1" x14ac:dyDescent="0.3">
      <c r="C5" s="59" t="str">
        <f>G5</f>
        <v>Novák Radek</v>
      </c>
      <c r="E5" s="11"/>
      <c r="F5" s="20">
        <v>1</v>
      </c>
      <c r="G5" s="21" t="str">
        <f>VLOOKUP(F5,$O$4:$Q$103,3,FALSE)</f>
        <v>Novák Radek</v>
      </c>
      <c r="H5" s="22">
        <f>VLOOKUP(G5,$P$4:$AA$103,9,FALSE)</f>
        <v>1206.0001391999999</v>
      </c>
      <c r="I5" s="39">
        <f>VLOOKUP(G5,$P$4:$AA$103,10,FALSE)</f>
        <v>201.00013920000001</v>
      </c>
      <c r="J5" s="40">
        <f>VLOOKUP(G5,$P$4:$AA$103,11,FALSE)</f>
        <v>232</v>
      </c>
      <c r="K5" s="48">
        <f>VLOOKUP(G5,$P$4:$AA$103,12,FALSE)</f>
        <v>165</v>
      </c>
      <c r="L5" s="23"/>
      <c r="M5" s="23"/>
      <c r="N5" s="23"/>
      <c r="O5" s="6">
        <f t="shared" ref="O5:O68" si="4">RANK(Y5,$Y$4:$Y$103,0)</f>
        <v>1</v>
      </c>
      <c r="P5" s="52" t="s">
        <v>49</v>
      </c>
      <c r="Q5" s="52" t="str">
        <f t="shared" ref="Q5:Q68" si="5">IF(X5&gt;0,P5,"")</f>
        <v>Novák Radek</v>
      </c>
      <c r="R5" s="51">
        <v>168</v>
      </c>
      <c r="S5" s="51">
        <v>165</v>
      </c>
      <c r="T5" s="51">
        <v>210</v>
      </c>
      <c r="U5" s="51">
        <v>230</v>
      </c>
      <c r="V5" s="51">
        <v>201</v>
      </c>
      <c r="W5" s="51">
        <v>232</v>
      </c>
      <c r="X5" s="3">
        <f t="shared" ref="X5:X103" si="6">SUM(R5:W5)+(6*Z5/10000000)</f>
        <v>1206.0001391999999</v>
      </c>
      <c r="Y5" s="4">
        <f t="shared" ref="Y5:Y68" si="7">IF(X5=0,0,AVERAGE(R5:W5)+(6*Z5/10000000))</f>
        <v>201.00013920000001</v>
      </c>
      <c r="Z5" s="5">
        <f t="shared" si="0"/>
        <v>232</v>
      </c>
      <c r="AA5" s="5">
        <f t="shared" si="1"/>
        <v>165</v>
      </c>
      <c r="AB5" s="18">
        <f t="shared" si="2"/>
        <v>50</v>
      </c>
      <c r="AC5" s="7" t="str">
        <f t="shared" si="3"/>
        <v>Novák Radek</v>
      </c>
      <c r="AD5" s="19"/>
      <c r="AH5" s="8" t="str">
        <f>seznam!B2</f>
        <v>Barčáková Kateřina</v>
      </c>
    </row>
    <row r="6" spans="2:34" ht="16.5" customHeight="1" thickBot="1" x14ac:dyDescent="0.3">
      <c r="C6" s="60"/>
      <c r="E6" s="11"/>
      <c r="F6" s="20">
        <v>2</v>
      </c>
      <c r="G6" s="21" t="str">
        <f>VLOOKUP(F6,$O$4:$Q$103,3,FALSE)</f>
        <v>Klusáček Jirka</v>
      </c>
      <c r="H6" s="22">
        <f t="shared" ref="H6:H69" si="8">VLOOKUP(G6,$P$4:$AA$103,9,FALSE)</f>
        <v>1148.0001338</v>
      </c>
      <c r="I6" s="39">
        <f t="shared" ref="I6:I69" si="9">VLOOKUP(G6,$P$4:$AA$103,10,FALSE)</f>
        <v>191.33346713333333</v>
      </c>
      <c r="J6" s="40">
        <f t="shared" ref="J6:J69" si="10">VLOOKUP(G6,$P$4:$AA$103,11,FALSE)</f>
        <v>223</v>
      </c>
      <c r="K6" s="48">
        <f t="shared" ref="K6:K69" si="11">VLOOKUP(G6,$P$4:$AA$103,12,FALSE)</f>
        <v>168</v>
      </c>
      <c r="L6" s="23"/>
      <c r="M6" s="23"/>
      <c r="N6" s="23"/>
      <c r="O6" s="6">
        <f t="shared" si="4"/>
        <v>18</v>
      </c>
      <c r="P6" s="52" t="s">
        <v>50</v>
      </c>
      <c r="Q6" s="52" t="str">
        <f t="shared" si="5"/>
        <v>Nováková Ivana</v>
      </c>
      <c r="R6" s="51">
        <v>155</v>
      </c>
      <c r="S6" s="51">
        <v>147</v>
      </c>
      <c r="T6" s="51">
        <v>123</v>
      </c>
      <c r="U6" s="51">
        <v>167</v>
      </c>
      <c r="V6" s="51">
        <v>162</v>
      </c>
      <c r="W6" s="51">
        <v>213</v>
      </c>
      <c r="X6" s="3">
        <f t="shared" si="6"/>
        <v>967.00012779999997</v>
      </c>
      <c r="Y6" s="4">
        <f t="shared" si="7"/>
        <v>161.16679446666666</v>
      </c>
      <c r="Z6" s="5">
        <f t="shared" si="0"/>
        <v>213</v>
      </c>
      <c r="AA6" s="5">
        <f t="shared" si="1"/>
        <v>123</v>
      </c>
      <c r="AB6" s="18">
        <f t="shared" si="2"/>
        <v>50</v>
      </c>
      <c r="AC6" s="7" t="str">
        <f t="shared" si="3"/>
        <v>Nováková Ivana</v>
      </c>
      <c r="AD6" s="19"/>
      <c r="AH6" s="8" t="str">
        <f>seznam!B3</f>
        <v>Bařina Václav</v>
      </c>
    </row>
    <row r="7" spans="2:34" ht="16.5" customHeight="1" thickBot="1" x14ac:dyDescent="0.3">
      <c r="B7" s="63" t="str">
        <f>G6</f>
        <v>Klusáček Jirka</v>
      </c>
      <c r="C7" s="24">
        <f>I5</f>
        <v>201.00013920000001</v>
      </c>
      <c r="E7" s="11"/>
      <c r="F7" s="20">
        <v>3</v>
      </c>
      <c r="G7" s="21" t="str">
        <f t="shared" ref="G7:G69" si="12">VLOOKUP(F7,$O$4:$Q$103,3,FALSE)</f>
        <v>Prokop Tomáš</v>
      </c>
      <c r="H7" s="22">
        <f t="shared" si="8"/>
        <v>1138.0001589999999</v>
      </c>
      <c r="I7" s="39">
        <f t="shared" si="9"/>
        <v>189.66682566666665</v>
      </c>
      <c r="J7" s="40">
        <f t="shared" si="10"/>
        <v>265</v>
      </c>
      <c r="K7" s="48">
        <f t="shared" si="11"/>
        <v>130</v>
      </c>
      <c r="L7" s="23"/>
      <c r="M7" s="23"/>
      <c r="N7" s="23"/>
      <c r="O7" s="6">
        <f t="shared" si="4"/>
        <v>9</v>
      </c>
      <c r="P7" s="52" t="s">
        <v>9</v>
      </c>
      <c r="Q7" s="52" t="str">
        <f t="shared" si="5"/>
        <v>Fabringerová Anna</v>
      </c>
      <c r="R7" s="51">
        <v>122</v>
      </c>
      <c r="S7" s="51">
        <v>198</v>
      </c>
      <c r="T7" s="51">
        <v>177</v>
      </c>
      <c r="U7" s="51">
        <v>169</v>
      </c>
      <c r="V7" s="51">
        <v>180</v>
      </c>
      <c r="W7" s="51">
        <v>202</v>
      </c>
      <c r="X7" s="3">
        <f t="shared" si="6"/>
        <v>1048.0001212</v>
      </c>
      <c r="Y7" s="4">
        <f t="shared" si="7"/>
        <v>174.66678786666665</v>
      </c>
      <c r="Z7" s="5">
        <f t="shared" si="0"/>
        <v>202</v>
      </c>
      <c r="AA7" s="5">
        <f t="shared" si="1"/>
        <v>122</v>
      </c>
      <c r="AB7" s="18">
        <f t="shared" si="2"/>
        <v>50</v>
      </c>
      <c r="AC7" s="7" t="str">
        <f t="shared" si="3"/>
        <v>Fabringerová Anna</v>
      </c>
      <c r="AD7" s="19"/>
      <c r="AH7" s="8" t="str">
        <f>seznam!B4</f>
        <v>Bohačík Milan</v>
      </c>
    </row>
    <row r="8" spans="2:34" ht="16.5" customHeight="1" thickBot="1" x14ac:dyDescent="0.35">
      <c r="B8" s="60"/>
      <c r="C8" s="41">
        <f>H5</f>
        <v>1206.0001391999999</v>
      </c>
      <c r="E8" s="11"/>
      <c r="F8" s="20">
        <v>4</v>
      </c>
      <c r="G8" s="21" t="str">
        <f t="shared" si="12"/>
        <v>Klusáčková Dana</v>
      </c>
      <c r="H8" s="22">
        <f t="shared" si="8"/>
        <v>1138.0001278</v>
      </c>
      <c r="I8" s="39">
        <f t="shared" si="9"/>
        <v>189.66679446666666</v>
      </c>
      <c r="J8" s="40">
        <f t="shared" si="10"/>
        <v>213</v>
      </c>
      <c r="K8" s="48">
        <f t="shared" si="11"/>
        <v>170</v>
      </c>
      <c r="L8" s="23"/>
      <c r="M8" s="23"/>
      <c r="N8" s="23"/>
      <c r="O8" s="6">
        <f t="shared" si="4"/>
        <v>12</v>
      </c>
      <c r="P8" s="52" t="s">
        <v>99</v>
      </c>
      <c r="Q8" s="52" t="str">
        <f t="shared" si="5"/>
        <v>Valjent Aleš</v>
      </c>
      <c r="R8" s="51">
        <v>190</v>
      </c>
      <c r="S8" s="51">
        <v>191</v>
      </c>
      <c r="T8" s="51">
        <v>159</v>
      </c>
      <c r="U8" s="51">
        <v>140</v>
      </c>
      <c r="V8" s="51">
        <v>183</v>
      </c>
      <c r="W8" s="51">
        <v>162</v>
      </c>
      <c r="X8" s="3">
        <f t="shared" si="6"/>
        <v>1025.0001146</v>
      </c>
      <c r="Y8" s="4">
        <f t="shared" si="7"/>
        <v>170.83344793333333</v>
      </c>
      <c r="Z8" s="5">
        <f t="shared" si="0"/>
        <v>191</v>
      </c>
      <c r="AA8" s="5">
        <f t="shared" si="1"/>
        <v>140</v>
      </c>
      <c r="AB8" s="18">
        <f t="shared" si="2"/>
        <v>50</v>
      </c>
      <c r="AC8" s="7" t="str">
        <f t="shared" si="3"/>
        <v>Valjent Aleš</v>
      </c>
      <c r="AD8" s="19"/>
      <c r="AH8" s="8" t="str">
        <f>seznam!B5</f>
        <v>Bora František</v>
      </c>
    </row>
    <row r="9" spans="2:34" ht="16.5" customHeight="1" thickBot="1" x14ac:dyDescent="0.45">
      <c r="B9" s="24">
        <f>I6</f>
        <v>191.33346713333333</v>
      </c>
      <c r="C9" s="61"/>
      <c r="D9" s="63" t="str">
        <f>G7</f>
        <v>Prokop Tomáš</v>
      </c>
      <c r="E9" s="9"/>
      <c r="F9" s="20">
        <v>5</v>
      </c>
      <c r="G9" s="21" t="str">
        <f t="shared" si="12"/>
        <v>Pazděra Jaroslav</v>
      </c>
      <c r="H9" s="22">
        <f t="shared" si="8"/>
        <v>1135.0001224</v>
      </c>
      <c r="I9" s="39">
        <f t="shared" si="9"/>
        <v>189.16678906666667</v>
      </c>
      <c r="J9" s="40">
        <f t="shared" si="10"/>
        <v>204</v>
      </c>
      <c r="K9" s="48">
        <f t="shared" si="11"/>
        <v>171</v>
      </c>
      <c r="L9" s="23"/>
      <c r="M9" s="23"/>
      <c r="N9" s="23"/>
      <c r="O9" s="6">
        <f t="shared" si="4"/>
        <v>3</v>
      </c>
      <c r="P9" s="52" t="s">
        <v>59</v>
      </c>
      <c r="Q9" s="52" t="str">
        <f t="shared" si="5"/>
        <v>Prokop Tomáš</v>
      </c>
      <c r="R9" s="51">
        <v>225</v>
      </c>
      <c r="S9" s="51">
        <v>137</v>
      </c>
      <c r="T9" s="51">
        <v>192</v>
      </c>
      <c r="U9" s="51">
        <v>265</v>
      </c>
      <c r="V9" s="51">
        <v>189</v>
      </c>
      <c r="W9" s="51">
        <v>130</v>
      </c>
      <c r="X9" s="3">
        <f t="shared" si="6"/>
        <v>1138.0001589999999</v>
      </c>
      <c r="Y9" s="4">
        <f t="shared" si="7"/>
        <v>189.66682566666665</v>
      </c>
      <c r="Z9" s="5">
        <f t="shared" si="0"/>
        <v>265</v>
      </c>
      <c r="AA9" s="5">
        <f t="shared" si="1"/>
        <v>130</v>
      </c>
      <c r="AB9" s="18">
        <f t="shared" si="2"/>
        <v>50</v>
      </c>
      <c r="AC9" s="7" t="str">
        <f t="shared" si="3"/>
        <v>Prokop Tomáš</v>
      </c>
      <c r="AD9" s="19"/>
      <c r="AH9" s="8" t="str">
        <f>seznam!B6</f>
        <v>Dovhun Dušan</v>
      </c>
    </row>
    <row r="10" spans="2:34" ht="16.5" customHeight="1" thickBot="1" x14ac:dyDescent="0.45">
      <c r="B10" s="41">
        <f>H6</f>
        <v>1148.0001338</v>
      </c>
      <c r="C10" s="62"/>
      <c r="D10" s="60"/>
      <c r="E10" s="9"/>
      <c r="F10" s="20">
        <v>6</v>
      </c>
      <c r="G10" s="21" t="str">
        <f t="shared" si="12"/>
        <v>Zářecký Vlastimil</v>
      </c>
      <c r="H10" s="22">
        <f t="shared" si="8"/>
        <v>1089.0001331999999</v>
      </c>
      <c r="I10" s="39">
        <f t="shared" si="9"/>
        <v>181.50013319999999</v>
      </c>
      <c r="J10" s="40">
        <f t="shared" si="10"/>
        <v>222</v>
      </c>
      <c r="K10" s="48">
        <f t="shared" si="11"/>
        <v>151</v>
      </c>
      <c r="L10" s="23"/>
      <c r="M10" s="23"/>
      <c r="N10" s="23"/>
      <c r="O10" s="6">
        <f t="shared" si="4"/>
        <v>24</v>
      </c>
      <c r="P10" s="52" t="s">
        <v>24</v>
      </c>
      <c r="Q10" s="52" t="str">
        <f t="shared" si="5"/>
        <v>Kičmer Tomáš</v>
      </c>
      <c r="R10" s="51">
        <v>137</v>
      </c>
      <c r="S10" s="51">
        <v>123</v>
      </c>
      <c r="T10" s="51">
        <v>139</v>
      </c>
      <c r="U10" s="51">
        <v>174</v>
      </c>
      <c r="V10" s="51">
        <v>170</v>
      </c>
      <c r="W10" s="51">
        <v>136</v>
      </c>
      <c r="X10" s="3">
        <f t="shared" si="6"/>
        <v>879.00010440000005</v>
      </c>
      <c r="Y10" s="4">
        <f t="shared" si="7"/>
        <v>146.5001044</v>
      </c>
      <c r="Z10" s="5">
        <f t="shared" si="0"/>
        <v>174</v>
      </c>
      <c r="AA10" s="5">
        <f t="shared" si="1"/>
        <v>123</v>
      </c>
      <c r="AB10" s="18">
        <f t="shared" si="2"/>
        <v>50</v>
      </c>
      <c r="AC10" s="7" t="str">
        <f t="shared" si="3"/>
        <v>Kičmer Tomáš</v>
      </c>
      <c r="AD10" s="19"/>
      <c r="AH10" s="8" t="str">
        <f>seznam!B7</f>
        <v>Dvořák Jaroslav</v>
      </c>
    </row>
    <row r="11" spans="2:34" ht="16.5" customHeight="1" thickBot="1" x14ac:dyDescent="0.3">
      <c r="B11" s="61"/>
      <c r="C11" s="10"/>
      <c r="D11" s="24">
        <f>I7</f>
        <v>189.66682566666665</v>
      </c>
      <c r="E11" s="25"/>
      <c r="F11" s="20">
        <v>7</v>
      </c>
      <c r="G11" s="21" t="str">
        <f t="shared" si="12"/>
        <v>Mihulka Josef</v>
      </c>
      <c r="H11" s="22">
        <f t="shared" si="8"/>
        <v>1087.0001344</v>
      </c>
      <c r="I11" s="39">
        <f t="shared" si="9"/>
        <v>181.16680106666666</v>
      </c>
      <c r="J11" s="40">
        <f t="shared" si="10"/>
        <v>224</v>
      </c>
      <c r="K11" s="48">
        <f t="shared" si="11"/>
        <v>157</v>
      </c>
      <c r="L11" s="23"/>
      <c r="M11" s="23"/>
      <c r="N11" s="23"/>
      <c r="O11" s="6">
        <f t="shared" si="4"/>
        <v>7</v>
      </c>
      <c r="P11" s="52" t="s">
        <v>42</v>
      </c>
      <c r="Q11" s="52" t="str">
        <f t="shared" si="5"/>
        <v>Mihulka Josef</v>
      </c>
      <c r="R11" s="51">
        <v>172</v>
      </c>
      <c r="S11" s="51">
        <v>224</v>
      </c>
      <c r="T11" s="51">
        <v>185</v>
      </c>
      <c r="U11" s="51">
        <v>157</v>
      </c>
      <c r="V11" s="51">
        <v>189</v>
      </c>
      <c r="W11" s="51">
        <v>160</v>
      </c>
      <c r="X11" s="3">
        <f t="shared" si="6"/>
        <v>1087.0001344</v>
      </c>
      <c r="Y11" s="4">
        <f t="shared" si="7"/>
        <v>181.16680106666666</v>
      </c>
      <c r="Z11" s="5">
        <f t="shared" si="0"/>
        <v>224</v>
      </c>
      <c r="AA11" s="5">
        <f t="shared" si="1"/>
        <v>157</v>
      </c>
      <c r="AB11" s="18">
        <f t="shared" si="2"/>
        <v>50</v>
      </c>
      <c r="AC11" s="7" t="str">
        <f t="shared" si="3"/>
        <v>Mihulka Josef</v>
      </c>
      <c r="AD11" s="19"/>
      <c r="AH11" s="8" t="str">
        <f>seznam!B8</f>
        <v>Dvořák Radek</v>
      </c>
    </row>
    <row r="12" spans="2:34" ht="16.5" customHeight="1" thickBot="1" x14ac:dyDescent="0.35">
      <c r="B12" s="62"/>
      <c r="C12" s="10"/>
      <c r="D12" s="41">
        <f>H7</f>
        <v>1138.0001589999999</v>
      </c>
      <c r="E12" s="26"/>
      <c r="F12" s="20">
        <v>8</v>
      </c>
      <c r="G12" s="21" t="str">
        <f t="shared" si="12"/>
        <v>Orság Karel</v>
      </c>
      <c r="H12" s="22">
        <f t="shared" si="8"/>
        <v>1062.0001199999999</v>
      </c>
      <c r="I12" s="39">
        <f t="shared" si="9"/>
        <v>177.00012000000001</v>
      </c>
      <c r="J12" s="40">
        <f t="shared" si="10"/>
        <v>200</v>
      </c>
      <c r="K12" s="48">
        <f t="shared" si="11"/>
        <v>157</v>
      </c>
      <c r="L12" s="23"/>
      <c r="M12" s="23"/>
      <c r="N12" s="23"/>
      <c r="O12" s="6">
        <f t="shared" si="4"/>
        <v>20</v>
      </c>
      <c r="P12" s="52" t="s">
        <v>98</v>
      </c>
      <c r="Q12" s="52" t="str">
        <f t="shared" si="5"/>
        <v>Fabriger Dalibor</v>
      </c>
      <c r="R12" s="51">
        <v>180</v>
      </c>
      <c r="S12" s="51">
        <v>163</v>
      </c>
      <c r="T12" s="51">
        <v>192</v>
      </c>
      <c r="U12" s="51">
        <v>101</v>
      </c>
      <c r="V12" s="51">
        <v>188</v>
      </c>
      <c r="W12" s="51">
        <v>116</v>
      </c>
      <c r="X12" s="3">
        <f t="shared" si="6"/>
        <v>940.00011519999998</v>
      </c>
      <c r="Y12" s="4">
        <f t="shared" si="7"/>
        <v>156.66678186666667</v>
      </c>
      <c r="Z12" s="5">
        <f t="shared" si="0"/>
        <v>192</v>
      </c>
      <c r="AA12" s="5">
        <f t="shared" si="1"/>
        <v>101</v>
      </c>
      <c r="AB12" s="18">
        <f t="shared" si="2"/>
        <v>50</v>
      </c>
      <c r="AC12" s="7" t="str">
        <f t="shared" si="3"/>
        <v>Fabriger Dalibor</v>
      </c>
      <c r="AD12" s="19"/>
      <c r="AH12" s="8" t="str">
        <f>seznam!B9</f>
        <v>Dvořáková Dana</v>
      </c>
    </row>
    <row r="13" spans="2:34" ht="16.5" customHeight="1" thickBot="1" x14ac:dyDescent="0.65">
      <c r="B13" s="61"/>
      <c r="C13" s="10"/>
      <c r="D13" s="61"/>
      <c r="E13" s="27"/>
      <c r="F13" s="20">
        <v>9</v>
      </c>
      <c r="G13" s="21" t="str">
        <f t="shared" si="12"/>
        <v>Fabringerová Anna</v>
      </c>
      <c r="H13" s="22">
        <f t="shared" si="8"/>
        <v>1048.0001212</v>
      </c>
      <c r="I13" s="39">
        <f t="shared" si="9"/>
        <v>174.66678786666665</v>
      </c>
      <c r="J13" s="40">
        <f t="shared" si="10"/>
        <v>202</v>
      </c>
      <c r="K13" s="48">
        <f t="shared" si="11"/>
        <v>122</v>
      </c>
      <c r="L13" s="23"/>
      <c r="M13" s="23"/>
      <c r="N13" s="23"/>
      <c r="O13" s="6">
        <f t="shared" si="4"/>
        <v>4</v>
      </c>
      <c r="P13" s="52" t="s">
        <v>28</v>
      </c>
      <c r="Q13" s="52" t="str">
        <f t="shared" si="5"/>
        <v>Klusáčková Dana</v>
      </c>
      <c r="R13" s="51">
        <v>211</v>
      </c>
      <c r="S13" s="51">
        <v>174</v>
      </c>
      <c r="T13" s="51">
        <v>170</v>
      </c>
      <c r="U13" s="51">
        <v>181</v>
      </c>
      <c r="V13" s="51">
        <v>213</v>
      </c>
      <c r="W13" s="51">
        <v>189</v>
      </c>
      <c r="X13" s="3">
        <f t="shared" si="6"/>
        <v>1138.0001278</v>
      </c>
      <c r="Y13" s="4">
        <f t="shared" si="7"/>
        <v>189.66679446666666</v>
      </c>
      <c r="Z13" s="5">
        <f t="shared" si="0"/>
        <v>213</v>
      </c>
      <c r="AA13" s="5">
        <f t="shared" si="1"/>
        <v>170</v>
      </c>
      <c r="AB13" s="18">
        <f t="shared" si="2"/>
        <v>50</v>
      </c>
      <c r="AC13" s="7" t="str">
        <f t="shared" si="3"/>
        <v>Klusáčková Dana</v>
      </c>
      <c r="AD13" s="19"/>
      <c r="AH13" s="8" t="str">
        <f>seznam!B10</f>
        <v>Fabringerová Anna</v>
      </c>
    </row>
    <row r="14" spans="2:34" ht="16.5" customHeight="1" thickBot="1" x14ac:dyDescent="0.65">
      <c r="B14" s="62"/>
      <c r="C14" s="10"/>
      <c r="D14" s="62"/>
      <c r="E14" s="27"/>
      <c r="F14" s="20">
        <v>10</v>
      </c>
      <c r="G14" s="21" t="str">
        <f t="shared" si="12"/>
        <v>Zvěřinová Lenka</v>
      </c>
      <c r="H14" s="22">
        <f t="shared" si="8"/>
        <v>1036.0001158</v>
      </c>
      <c r="I14" s="39">
        <f t="shared" si="9"/>
        <v>172.66678246666666</v>
      </c>
      <c r="J14" s="40">
        <f t="shared" si="10"/>
        <v>193</v>
      </c>
      <c r="K14" s="48">
        <f t="shared" si="11"/>
        <v>154</v>
      </c>
      <c r="L14" s="23"/>
      <c r="M14" s="23"/>
      <c r="N14" s="23"/>
      <c r="O14" s="6">
        <f t="shared" si="4"/>
        <v>10</v>
      </c>
      <c r="P14" s="52" t="s">
        <v>100</v>
      </c>
      <c r="Q14" s="52" t="str">
        <f t="shared" si="5"/>
        <v>Zvěřinová Lenka</v>
      </c>
      <c r="R14" s="51">
        <v>154</v>
      </c>
      <c r="S14" s="51">
        <v>189</v>
      </c>
      <c r="T14" s="51">
        <v>160</v>
      </c>
      <c r="U14" s="51">
        <v>193</v>
      </c>
      <c r="V14" s="51">
        <v>170</v>
      </c>
      <c r="W14" s="51">
        <v>170</v>
      </c>
      <c r="X14" s="3">
        <f t="shared" si="6"/>
        <v>1036.0001158</v>
      </c>
      <c r="Y14" s="4">
        <f t="shared" si="7"/>
        <v>172.66678246666666</v>
      </c>
      <c r="Z14" s="5">
        <f t="shared" si="0"/>
        <v>193</v>
      </c>
      <c r="AA14" s="5">
        <f t="shared" si="1"/>
        <v>154</v>
      </c>
      <c r="AB14" s="18">
        <f t="shared" si="2"/>
        <v>50</v>
      </c>
      <c r="AC14" s="7" t="str">
        <f t="shared" si="3"/>
        <v>Zvěřinová Lenka</v>
      </c>
      <c r="AD14" s="19"/>
      <c r="AH14" s="8" t="str">
        <f>seznam!B11</f>
        <v>Filová Jana</v>
      </c>
    </row>
    <row r="15" spans="2:34" ht="14.3" customHeight="1" thickBot="1" x14ac:dyDescent="0.3">
      <c r="B15" s="56"/>
      <c r="C15" s="56"/>
      <c r="D15" s="56"/>
      <c r="E15" s="11"/>
      <c r="F15" s="20">
        <v>11</v>
      </c>
      <c r="G15" s="21" t="str">
        <f t="shared" si="12"/>
        <v>Novák Josef</v>
      </c>
      <c r="H15" s="22">
        <f t="shared" si="8"/>
        <v>1028.0001259999999</v>
      </c>
      <c r="I15" s="39">
        <f t="shared" si="9"/>
        <v>171.33345933333334</v>
      </c>
      <c r="J15" s="40">
        <f t="shared" si="10"/>
        <v>210</v>
      </c>
      <c r="K15" s="48">
        <f t="shared" si="11"/>
        <v>130</v>
      </c>
      <c r="L15" s="23"/>
      <c r="M15" s="23"/>
      <c r="N15" s="23"/>
      <c r="O15" s="6">
        <f t="shared" si="4"/>
        <v>22</v>
      </c>
      <c r="P15" s="52" t="s">
        <v>39</v>
      </c>
      <c r="Q15" s="52" t="str">
        <f t="shared" si="5"/>
        <v>Maťaťa Marcel</v>
      </c>
      <c r="R15" s="51">
        <v>146</v>
      </c>
      <c r="S15" s="51">
        <v>156</v>
      </c>
      <c r="T15" s="51">
        <v>170</v>
      </c>
      <c r="U15" s="51">
        <v>129</v>
      </c>
      <c r="V15" s="51">
        <v>149</v>
      </c>
      <c r="W15" s="51">
        <v>165</v>
      </c>
      <c r="X15" s="3">
        <f t="shared" si="6"/>
        <v>915.00010199999997</v>
      </c>
      <c r="Y15" s="4">
        <f t="shared" si="7"/>
        <v>152.500102</v>
      </c>
      <c r="Z15" s="5">
        <f t="shared" si="0"/>
        <v>170</v>
      </c>
      <c r="AA15" s="5">
        <f t="shared" si="1"/>
        <v>129</v>
      </c>
      <c r="AB15" s="18">
        <f t="shared" si="2"/>
        <v>50</v>
      </c>
      <c r="AC15" s="7" t="str">
        <f t="shared" si="3"/>
        <v>Maťaťa Marcel</v>
      </c>
      <c r="AD15" s="19"/>
      <c r="AH15" s="8" t="str">
        <f>seznam!B12</f>
        <v>Flemmr Pavel</v>
      </c>
    </row>
    <row r="16" spans="2:34" ht="14.3" customHeight="1" thickBot="1" x14ac:dyDescent="0.3">
      <c r="B16" s="44"/>
      <c r="C16" s="45"/>
      <c r="D16" s="46"/>
      <c r="E16" s="28"/>
      <c r="F16" s="20">
        <v>12</v>
      </c>
      <c r="G16" s="21" t="str">
        <f t="shared" si="12"/>
        <v>Valjent Aleš</v>
      </c>
      <c r="H16" s="22">
        <f t="shared" si="8"/>
        <v>1025.0001146</v>
      </c>
      <c r="I16" s="39">
        <f t="shared" si="9"/>
        <v>170.83344793333333</v>
      </c>
      <c r="J16" s="40">
        <f t="shared" si="10"/>
        <v>191</v>
      </c>
      <c r="K16" s="48">
        <f t="shared" si="11"/>
        <v>140</v>
      </c>
      <c r="L16" s="23"/>
      <c r="M16" s="23"/>
      <c r="N16" s="23"/>
      <c r="O16" s="6">
        <f t="shared" si="4"/>
        <v>23</v>
      </c>
      <c r="P16" s="52" t="s">
        <v>20</v>
      </c>
      <c r="Q16" s="52" t="str">
        <f t="shared" si="5"/>
        <v>Jung Jindra</v>
      </c>
      <c r="R16" s="51">
        <v>163</v>
      </c>
      <c r="S16" s="51">
        <v>153</v>
      </c>
      <c r="T16" s="51">
        <v>141</v>
      </c>
      <c r="U16" s="51">
        <v>130</v>
      </c>
      <c r="V16" s="58">
        <v>173</v>
      </c>
      <c r="W16" s="51">
        <v>141</v>
      </c>
      <c r="X16" s="3">
        <f t="shared" si="6"/>
        <v>901.00010380000003</v>
      </c>
      <c r="Y16" s="4">
        <f t="shared" si="7"/>
        <v>150.16677046666666</v>
      </c>
      <c r="Z16" s="5">
        <f t="shared" si="0"/>
        <v>173</v>
      </c>
      <c r="AA16" s="5">
        <f t="shared" si="1"/>
        <v>130</v>
      </c>
      <c r="AB16" s="18">
        <f t="shared" si="2"/>
        <v>50</v>
      </c>
      <c r="AC16" s="7" t="str">
        <f t="shared" si="3"/>
        <v>Jung Jindra</v>
      </c>
      <c r="AD16" s="19"/>
      <c r="AH16" s="8" t="str">
        <f>seznam!B13</f>
        <v>Fabriger Dalibor</v>
      </c>
    </row>
    <row r="17" spans="2:34" ht="14.3" customHeight="1" thickBot="1" x14ac:dyDescent="0.3">
      <c r="B17" s="44"/>
      <c r="C17" s="45"/>
      <c r="D17" s="47"/>
      <c r="E17" s="28"/>
      <c r="F17" s="20">
        <v>13</v>
      </c>
      <c r="G17" s="21" t="str">
        <f t="shared" si="12"/>
        <v>Karkoška Pavel</v>
      </c>
      <c r="H17" s="22">
        <f t="shared" si="8"/>
        <v>1019.0001218</v>
      </c>
      <c r="I17" s="39">
        <f t="shared" si="9"/>
        <v>169.83345513333333</v>
      </c>
      <c r="J17" s="40">
        <f t="shared" si="10"/>
        <v>203</v>
      </c>
      <c r="K17" s="48">
        <f t="shared" si="11"/>
        <v>154</v>
      </c>
      <c r="L17" s="23"/>
      <c r="M17" s="23"/>
      <c r="N17" s="23"/>
      <c r="O17" s="6">
        <f t="shared" si="4"/>
        <v>17</v>
      </c>
      <c r="P17" s="52" t="s">
        <v>97</v>
      </c>
      <c r="Q17" s="52" t="str">
        <f t="shared" si="5"/>
        <v>Poprocký Michal</v>
      </c>
      <c r="R17" s="51">
        <v>144</v>
      </c>
      <c r="S17" s="51">
        <v>166</v>
      </c>
      <c r="T17" s="51">
        <v>184</v>
      </c>
      <c r="U17" s="51">
        <v>135</v>
      </c>
      <c r="V17" s="51">
        <v>177</v>
      </c>
      <c r="W17" s="51">
        <v>165</v>
      </c>
      <c r="X17" s="3">
        <f t="shared" si="6"/>
        <v>971.00011040000004</v>
      </c>
      <c r="Y17" s="4">
        <f t="shared" si="7"/>
        <v>161.83344373333335</v>
      </c>
      <c r="Z17" s="5">
        <f t="shared" si="0"/>
        <v>184</v>
      </c>
      <c r="AA17" s="5">
        <f t="shared" si="1"/>
        <v>135</v>
      </c>
      <c r="AB17" s="18">
        <f t="shared" si="2"/>
        <v>50</v>
      </c>
      <c r="AC17" s="7" t="str">
        <f t="shared" si="3"/>
        <v>Poprocký Michal</v>
      </c>
      <c r="AD17" s="19"/>
      <c r="AH17" s="8" t="str">
        <f>seznam!B14</f>
        <v>Gavenčiak František</v>
      </c>
    </row>
    <row r="18" spans="2:34" ht="14.3" customHeight="1" thickBot="1" x14ac:dyDescent="0.3">
      <c r="D18" s="54"/>
      <c r="E18" s="28"/>
      <c r="F18" s="20">
        <v>14</v>
      </c>
      <c r="G18" s="21" t="str">
        <f t="shared" si="12"/>
        <v>Krčma Milan ml.</v>
      </c>
      <c r="H18" s="22">
        <f t="shared" si="8"/>
        <v>1002.0001146</v>
      </c>
      <c r="I18" s="39">
        <f t="shared" si="9"/>
        <v>167.00011459999999</v>
      </c>
      <c r="J18" s="40">
        <f t="shared" si="10"/>
        <v>191</v>
      </c>
      <c r="K18" s="48">
        <f t="shared" si="11"/>
        <v>137</v>
      </c>
      <c r="L18" s="23"/>
      <c r="M18" s="23"/>
      <c r="N18" s="23"/>
      <c r="O18" s="6">
        <f t="shared" si="4"/>
        <v>19</v>
      </c>
      <c r="P18" s="52" t="s">
        <v>45</v>
      </c>
      <c r="Q18" s="52" t="str">
        <f t="shared" si="5"/>
        <v>Mudrák Jiří Erik</v>
      </c>
      <c r="R18" s="51">
        <v>168</v>
      </c>
      <c r="S18" s="51">
        <v>166</v>
      </c>
      <c r="T18" s="51">
        <v>153</v>
      </c>
      <c r="U18" s="51">
        <v>160</v>
      </c>
      <c r="V18" s="51">
        <v>161</v>
      </c>
      <c r="W18" s="51">
        <v>154</v>
      </c>
      <c r="X18" s="3">
        <f t="shared" si="6"/>
        <v>962.00010080000004</v>
      </c>
      <c r="Y18" s="4">
        <f t="shared" si="7"/>
        <v>160.33343413333336</v>
      </c>
      <c r="Z18" s="5">
        <f t="shared" si="0"/>
        <v>168</v>
      </c>
      <c r="AA18" s="5">
        <f t="shared" si="1"/>
        <v>153</v>
      </c>
      <c r="AB18" s="18">
        <f t="shared" si="2"/>
        <v>50</v>
      </c>
      <c r="AC18" s="7" t="str">
        <f t="shared" si="3"/>
        <v>Mudrák Jiří Erik</v>
      </c>
      <c r="AD18" s="19"/>
      <c r="AH18" s="8" t="str">
        <f>seznam!B15</f>
        <v>Hovězák Rostislav</v>
      </c>
    </row>
    <row r="19" spans="2:34" ht="14.3" customHeight="1" thickBot="1" x14ac:dyDescent="0.3">
      <c r="E19" s="28"/>
      <c r="F19" s="20">
        <v>15</v>
      </c>
      <c r="G19" s="21" t="str">
        <f t="shared" si="12"/>
        <v>Kryka Dušan</v>
      </c>
      <c r="H19" s="22">
        <f t="shared" si="8"/>
        <v>998.00012000000004</v>
      </c>
      <c r="I19" s="39">
        <f t="shared" si="9"/>
        <v>166.33345333333335</v>
      </c>
      <c r="J19" s="40">
        <f t="shared" si="10"/>
        <v>200</v>
      </c>
      <c r="K19" s="48">
        <f t="shared" si="11"/>
        <v>131</v>
      </c>
      <c r="L19" s="23"/>
      <c r="M19" s="23"/>
      <c r="N19" s="23"/>
      <c r="O19" s="6">
        <f t="shared" si="4"/>
        <v>14</v>
      </c>
      <c r="P19" s="52" t="s">
        <v>101</v>
      </c>
      <c r="Q19" s="52" t="str">
        <f t="shared" si="5"/>
        <v>Krčma Milan ml.</v>
      </c>
      <c r="R19" s="51">
        <v>168</v>
      </c>
      <c r="S19" s="51">
        <v>191</v>
      </c>
      <c r="T19" s="51">
        <v>172</v>
      </c>
      <c r="U19" s="51">
        <v>177</v>
      </c>
      <c r="V19" s="51">
        <v>137</v>
      </c>
      <c r="W19" s="51">
        <v>157</v>
      </c>
      <c r="X19" s="3">
        <f t="shared" si="6"/>
        <v>1002.0001146</v>
      </c>
      <c r="Y19" s="4">
        <f t="shared" si="7"/>
        <v>167.00011459999999</v>
      </c>
      <c r="Z19" s="5">
        <f t="shared" si="0"/>
        <v>191</v>
      </c>
      <c r="AA19" s="5">
        <f t="shared" si="1"/>
        <v>137</v>
      </c>
      <c r="AB19" s="18">
        <f t="shared" si="2"/>
        <v>50</v>
      </c>
      <c r="AC19" s="7" t="str">
        <f t="shared" si="3"/>
        <v>Krčma Milan ml.</v>
      </c>
      <c r="AD19" s="19"/>
      <c r="AH19" s="8" t="str">
        <f>seznam!B16</f>
        <v>Hrubý Josef</v>
      </c>
    </row>
    <row r="20" spans="2:34" ht="14.3" customHeight="1" thickBot="1" x14ac:dyDescent="0.3">
      <c r="B20" s="11"/>
      <c r="C20" s="29"/>
      <c r="D20" s="28"/>
      <c r="E20" s="28"/>
      <c r="F20" s="20">
        <v>16</v>
      </c>
      <c r="G20" s="21" t="str">
        <f t="shared" si="12"/>
        <v>Mikšovičová Sylva</v>
      </c>
      <c r="H20" s="22">
        <f t="shared" si="8"/>
        <v>994.00011819999997</v>
      </c>
      <c r="I20" s="39">
        <f t="shared" si="9"/>
        <v>165.66678486666666</v>
      </c>
      <c r="J20" s="40">
        <f t="shared" si="10"/>
        <v>197</v>
      </c>
      <c r="K20" s="48">
        <f t="shared" si="11"/>
        <v>140</v>
      </c>
      <c r="L20" s="23"/>
      <c r="M20" s="23"/>
      <c r="N20" s="23"/>
      <c r="O20" s="6">
        <f t="shared" si="4"/>
        <v>25</v>
      </c>
      <c r="P20" s="52" t="s">
        <v>52</v>
      </c>
      <c r="Q20" s="52" t="str">
        <f t="shared" si="5"/>
        <v>Orságová Jana</v>
      </c>
      <c r="R20" s="51">
        <v>137</v>
      </c>
      <c r="S20" s="51">
        <v>148</v>
      </c>
      <c r="T20" s="51">
        <v>173</v>
      </c>
      <c r="U20" s="51">
        <v>180</v>
      </c>
      <c r="V20" s="51">
        <v>114</v>
      </c>
      <c r="W20" s="51">
        <v>126</v>
      </c>
      <c r="X20" s="3">
        <f t="shared" si="6"/>
        <v>878.00010799999995</v>
      </c>
      <c r="Y20" s="4">
        <f t="shared" si="7"/>
        <v>146.33344133333335</v>
      </c>
      <c r="Z20" s="5">
        <f t="shared" si="0"/>
        <v>180</v>
      </c>
      <c r="AA20" s="5">
        <f t="shared" si="1"/>
        <v>114</v>
      </c>
      <c r="AB20" s="18">
        <f t="shared" si="2"/>
        <v>50</v>
      </c>
      <c r="AC20" s="7" t="str">
        <f t="shared" si="3"/>
        <v>Orságová Jana</v>
      </c>
      <c r="AD20" s="19"/>
      <c r="AH20" s="8" t="str">
        <f>seznam!B17</f>
        <v>Chladilová Jindra</v>
      </c>
    </row>
    <row r="21" spans="2:34" ht="14.3" customHeight="1" thickBot="1" x14ac:dyDescent="0.3">
      <c r="B21" s="11"/>
      <c r="C21" s="29"/>
      <c r="D21" s="28"/>
      <c r="E21" s="28"/>
      <c r="F21" s="20">
        <v>17</v>
      </c>
      <c r="G21" s="21" t="str">
        <f t="shared" si="12"/>
        <v>Poprocký Michal</v>
      </c>
      <c r="H21" s="22">
        <f t="shared" si="8"/>
        <v>971.00011040000004</v>
      </c>
      <c r="I21" s="39">
        <f t="shared" si="9"/>
        <v>161.83344373333335</v>
      </c>
      <c r="J21" s="40">
        <f t="shared" si="10"/>
        <v>184</v>
      </c>
      <c r="K21" s="48">
        <f t="shared" si="11"/>
        <v>135</v>
      </c>
      <c r="L21" s="23"/>
      <c r="M21" s="23"/>
      <c r="N21" s="23"/>
      <c r="O21" s="6">
        <f t="shared" si="4"/>
        <v>2</v>
      </c>
      <c r="P21" s="52" t="s">
        <v>27</v>
      </c>
      <c r="Q21" s="52" t="str">
        <f t="shared" si="5"/>
        <v>Klusáček Jirka</v>
      </c>
      <c r="R21" s="51">
        <v>211</v>
      </c>
      <c r="S21" s="51">
        <v>168</v>
      </c>
      <c r="T21" s="51">
        <v>183</v>
      </c>
      <c r="U21" s="51">
        <v>177</v>
      </c>
      <c r="V21" s="51">
        <v>223</v>
      </c>
      <c r="W21" s="51">
        <v>186</v>
      </c>
      <c r="X21" s="3">
        <f t="shared" si="6"/>
        <v>1148.0001338</v>
      </c>
      <c r="Y21" s="4">
        <f t="shared" si="7"/>
        <v>191.33346713333333</v>
      </c>
      <c r="Z21" s="5">
        <f t="shared" si="0"/>
        <v>223</v>
      </c>
      <c r="AA21" s="5">
        <f t="shared" si="1"/>
        <v>168</v>
      </c>
      <c r="AB21" s="18">
        <f t="shared" si="2"/>
        <v>50</v>
      </c>
      <c r="AC21" s="7" t="str">
        <f t="shared" si="3"/>
        <v>Klusáček Jirka</v>
      </c>
      <c r="AD21" s="19"/>
      <c r="AH21" s="8" t="str">
        <f>seznam!B18</f>
        <v>Chlopčík Jiří</v>
      </c>
    </row>
    <row r="22" spans="2:34" ht="14.3" customHeight="1" thickBot="1" x14ac:dyDescent="0.35">
      <c r="B22" s="30"/>
      <c r="C22" s="29"/>
      <c r="D22" s="28"/>
      <c r="E22" s="28"/>
      <c r="F22" s="20">
        <v>18</v>
      </c>
      <c r="G22" s="21" t="str">
        <f t="shared" si="12"/>
        <v>Nováková Ivana</v>
      </c>
      <c r="H22" s="22">
        <f t="shared" si="8"/>
        <v>967.00012779999997</v>
      </c>
      <c r="I22" s="39">
        <f t="shared" si="9"/>
        <v>161.16679446666666</v>
      </c>
      <c r="J22" s="40">
        <f t="shared" si="10"/>
        <v>213</v>
      </c>
      <c r="K22" s="48">
        <f t="shared" si="11"/>
        <v>123</v>
      </c>
      <c r="L22" s="23"/>
      <c r="M22" s="23"/>
      <c r="N22" s="23"/>
      <c r="O22" s="6">
        <f t="shared" si="4"/>
        <v>6</v>
      </c>
      <c r="P22" s="52" t="s">
        <v>71</v>
      </c>
      <c r="Q22" s="52" t="str">
        <f t="shared" si="5"/>
        <v>Zářecký Vlastimil</v>
      </c>
      <c r="R22" s="51">
        <v>151</v>
      </c>
      <c r="S22" s="51">
        <v>191</v>
      </c>
      <c r="T22" s="51">
        <v>222</v>
      </c>
      <c r="U22" s="51">
        <v>180</v>
      </c>
      <c r="V22" s="51">
        <v>166</v>
      </c>
      <c r="W22" s="51">
        <v>179</v>
      </c>
      <c r="X22" s="3">
        <f t="shared" si="6"/>
        <v>1089.0001331999999</v>
      </c>
      <c r="Y22" s="4">
        <f t="shared" si="7"/>
        <v>181.50013319999999</v>
      </c>
      <c r="Z22" s="5">
        <f t="shared" si="0"/>
        <v>222</v>
      </c>
      <c r="AA22" s="5">
        <f t="shared" si="1"/>
        <v>151</v>
      </c>
      <c r="AB22" s="18">
        <f t="shared" si="2"/>
        <v>50</v>
      </c>
      <c r="AC22" s="7" t="str">
        <f t="shared" si="3"/>
        <v>Zářecký Vlastimil</v>
      </c>
      <c r="AD22" s="19"/>
      <c r="AH22" s="8" t="str">
        <f>seznam!B19</f>
        <v>Janková Marcela</v>
      </c>
    </row>
    <row r="23" spans="2:34" ht="14.3" customHeight="1" thickBot="1" x14ac:dyDescent="0.3">
      <c r="B23" s="11"/>
      <c r="C23" s="29"/>
      <c r="D23" s="28"/>
      <c r="E23" s="28"/>
      <c r="F23" s="20">
        <v>19</v>
      </c>
      <c r="G23" s="21" t="str">
        <f t="shared" si="12"/>
        <v>Mudrák Jiří Erik</v>
      </c>
      <c r="H23" s="22">
        <f t="shared" si="8"/>
        <v>962.00010080000004</v>
      </c>
      <c r="I23" s="39">
        <f t="shared" si="9"/>
        <v>160.33343413333336</v>
      </c>
      <c r="J23" s="40">
        <f t="shared" si="10"/>
        <v>168</v>
      </c>
      <c r="K23" s="48">
        <f t="shared" si="11"/>
        <v>153</v>
      </c>
      <c r="L23" s="23"/>
      <c r="M23" s="23"/>
      <c r="N23" s="23"/>
      <c r="O23" s="6">
        <f t="shared" si="4"/>
        <v>21</v>
      </c>
      <c r="P23" s="52" t="s">
        <v>0</v>
      </c>
      <c r="Q23" s="52" t="str">
        <f t="shared" si="5"/>
        <v>Adamec Petr</v>
      </c>
      <c r="R23" s="51">
        <v>137</v>
      </c>
      <c r="S23" s="51">
        <v>159</v>
      </c>
      <c r="T23" s="51">
        <v>179</v>
      </c>
      <c r="U23" s="51">
        <v>123</v>
      </c>
      <c r="V23" s="51">
        <v>124</v>
      </c>
      <c r="W23" s="51">
        <v>201</v>
      </c>
      <c r="X23" s="3">
        <f t="shared" si="6"/>
        <v>923.00012059999995</v>
      </c>
      <c r="Y23" s="4">
        <f t="shared" si="7"/>
        <v>153.83345393333335</v>
      </c>
      <c r="Z23" s="5">
        <f t="shared" si="0"/>
        <v>201</v>
      </c>
      <c r="AA23" s="5">
        <f t="shared" si="1"/>
        <v>123</v>
      </c>
      <c r="AB23" s="18">
        <f t="shared" si="2"/>
        <v>50</v>
      </c>
      <c r="AC23" s="7" t="str">
        <f t="shared" si="3"/>
        <v>Adamec Petr</v>
      </c>
      <c r="AD23" s="19"/>
      <c r="AH23" s="8" t="str">
        <f>seznam!B20</f>
        <v>Jelínek Jan</v>
      </c>
    </row>
    <row r="24" spans="2:34" ht="14.3" customHeight="1" thickBot="1" x14ac:dyDescent="0.35">
      <c r="B24" s="31"/>
      <c r="C24" s="32">
        <f>AB104*50%</f>
        <v>675</v>
      </c>
      <c r="D24" s="28"/>
      <c r="E24" s="28"/>
      <c r="F24" s="20">
        <v>20</v>
      </c>
      <c r="G24" s="21" t="str">
        <f t="shared" si="12"/>
        <v>Fabriger Dalibor</v>
      </c>
      <c r="H24" s="22">
        <f t="shared" si="8"/>
        <v>940.00011519999998</v>
      </c>
      <c r="I24" s="39">
        <f t="shared" si="9"/>
        <v>156.66678186666667</v>
      </c>
      <c r="J24" s="40">
        <f t="shared" si="10"/>
        <v>192</v>
      </c>
      <c r="K24" s="48">
        <f t="shared" si="11"/>
        <v>101</v>
      </c>
      <c r="L24" s="23"/>
      <c r="M24" s="23"/>
      <c r="N24" s="23"/>
      <c r="O24" s="6">
        <f t="shared" si="4"/>
        <v>8</v>
      </c>
      <c r="P24" s="52" t="s">
        <v>51</v>
      </c>
      <c r="Q24" s="52" t="str">
        <f t="shared" si="5"/>
        <v>Orság Karel</v>
      </c>
      <c r="R24" s="51">
        <v>171</v>
      </c>
      <c r="S24" s="51">
        <v>157</v>
      </c>
      <c r="T24" s="51">
        <v>191</v>
      </c>
      <c r="U24" s="51">
        <v>200</v>
      </c>
      <c r="V24" s="51">
        <v>168</v>
      </c>
      <c r="W24" s="51">
        <v>175</v>
      </c>
      <c r="X24" s="3">
        <f t="shared" si="6"/>
        <v>1062.0001199999999</v>
      </c>
      <c r="Y24" s="4">
        <f t="shared" si="7"/>
        <v>177.00012000000001</v>
      </c>
      <c r="Z24" s="5">
        <f t="shared" si="0"/>
        <v>200</v>
      </c>
      <c r="AA24" s="5">
        <f t="shared" si="1"/>
        <v>157</v>
      </c>
      <c r="AB24" s="18">
        <f t="shared" si="2"/>
        <v>50</v>
      </c>
      <c r="AC24" s="7" t="str">
        <f t="shared" si="3"/>
        <v>Orság Karel</v>
      </c>
      <c r="AD24" s="19"/>
      <c r="AH24" s="8" t="str">
        <f>seznam!B21</f>
        <v>Jelínková Vladimíra</v>
      </c>
    </row>
    <row r="25" spans="2:34" ht="14.3" customHeight="1" thickBot="1" x14ac:dyDescent="0.3">
      <c r="B25" s="31"/>
      <c r="C25" s="42" t="s">
        <v>82</v>
      </c>
      <c r="D25" s="28"/>
      <c r="E25" s="28"/>
      <c r="F25" s="20">
        <v>21</v>
      </c>
      <c r="G25" s="21" t="str">
        <f t="shared" si="12"/>
        <v>Adamec Petr</v>
      </c>
      <c r="H25" s="22">
        <f t="shared" si="8"/>
        <v>923.00012059999995</v>
      </c>
      <c r="I25" s="39">
        <f t="shared" si="9"/>
        <v>153.83345393333335</v>
      </c>
      <c r="J25" s="40">
        <f t="shared" si="10"/>
        <v>201</v>
      </c>
      <c r="K25" s="48">
        <f t="shared" si="11"/>
        <v>123</v>
      </c>
      <c r="L25" s="23"/>
      <c r="M25" s="23"/>
      <c r="N25" s="23"/>
      <c r="O25" s="6">
        <f t="shared" si="4"/>
        <v>27</v>
      </c>
      <c r="P25" s="52" t="s">
        <v>32</v>
      </c>
      <c r="Q25" s="52" t="str">
        <f t="shared" si="5"/>
        <v>Kubátko Vlastimil</v>
      </c>
      <c r="R25" s="51">
        <v>142</v>
      </c>
      <c r="S25" s="51">
        <v>162</v>
      </c>
      <c r="T25" s="51">
        <v>144</v>
      </c>
      <c r="U25" s="51">
        <v>100</v>
      </c>
      <c r="V25" s="51">
        <v>135</v>
      </c>
      <c r="W25" s="51">
        <v>136</v>
      </c>
      <c r="X25" s="3">
        <f t="shared" si="6"/>
        <v>819.00009720000003</v>
      </c>
      <c r="Y25" s="4">
        <f t="shared" si="7"/>
        <v>136.5000972</v>
      </c>
      <c r="Z25" s="5">
        <f t="shared" si="0"/>
        <v>162</v>
      </c>
      <c r="AA25" s="5">
        <f t="shared" si="1"/>
        <v>100</v>
      </c>
      <c r="AB25" s="18">
        <f t="shared" si="2"/>
        <v>50</v>
      </c>
      <c r="AC25" s="7" t="str">
        <f t="shared" si="3"/>
        <v>Kubátko Vlastimil</v>
      </c>
      <c r="AD25" s="19"/>
      <c r="AH25" s="8" t="str">
        <f>seznam!B22</f>
        <v>Jung Jindra</v>
      </c>
    </row>
    <row r="26" spans="2:34" ht="14.3" customHeight="1" thickBot="1" x14ac:dyDescent="0.35">
      <c r="B26" s="32">
        <f>AB104*30%</f>
        <v>405</v>
      </c>
      <c r="C26" s="50">
        <v>4</v>
      </c>
      <c r="D26" s="28"/>
      <c r="E26" s="28"/>
      <c r="F26" s="20">
        <v>22</v>
      </c>
      <c r="G26" s="21" t="str">
        <f t="shared" si="12"/>
        <v>Maťaťa Marcel</v>
      </c>
      <c r="H26" s="22">
        <f t="shared" si="8"/>
        <v>915.00010199999997</v>
      </c>
      <c r="I26" s="39">
        <f t="shared" si="9"/>
        <v>152.500102</v>
      </c>
      <c r="J26" s="40">
        <f t="shared" si="10"/>
        <v>170</v>
      </c>
      <c r="K26" s="48">
        <f t="shared" si="11"/>
        <v>129</v>
      </c>
      <c r="L26" s="23"/>
      <c r="M26" s="23"/>
      <c r="N26" s="23"/>
      <c r="O26" s="6">
        <f t="shared" si="4"/>
        <v>13</v>
      </c>
      <c r="P26" s="52" t="s">
        <v>23</v>
      </c>
      <c r="Q26" s="52" t="str">
        <f t="shared" si="5"/>
        <v>Karkoška Pavel</v>
      </c>
      <c r="R26" s="51">
        <v>181</v>
      </c>
      <c r="S26" s="51">
        <v>166</v>
      </c>
      <c r="T26" s="51">
        <v>155</v>
      </c>
      <c r="U26" s="51">
        <v>203</v>
      </c>
      <c r="V26" s="51">
        <v>160</v>
      </c>
      <c r="W26" s="51">
        <v>154</v>
      </c>
      <c r="X26" s="3">
        <f t="shared" si="6"/>
        <v>1019.0001218</v>
      </c>
      <c r="Y26" s="4">
        <f t="shared" si="7"/>
        <v>169.83345513333333</v>
      </c>
      <c r="Z26" s="5">
        <f t="shared" si="0"/>
        <v>203</v>
      </c>
      <c r="AA26" s="5">
        <f t="shared" si="1"/>
        <v>154</v>
      </c>
      <c r="AB26" s="18">
        <f t="shared" si="2"/>
        <v>50</v>
      </c>
      <c r="AC26" s="7" t="str">
        <f t="shared" si="3"/>
        <v>Karkoška Pavel</v>
      </c>
      <c r="AD26" s="19"/>
      <c r="AH26" s="8" t="str">
        <f>seznam!B23</f>
        <v>Jurečka Radim</v>
      </c>
    </row>
    <row r="27" spans="2:34" ht="14.3" customHeight="1" thickBot="1" x14ac:dyDescent="0.35">
      <c r="B27" s="33" t="s">
        <v>82</v>
      </c>
      <c r="C27" s="43" t="str">
        <f>VLOOKUP(C26,F5:G103,2,FALSE)</f>
        <v>Klusáčková Dana</v>
      </c>
      <c r="D27" s="32">
        <f>AB104*20%</f>
        <v>270</v>
      </c>
      <c r="E27" s="28"/>
      <c r="F27" s="20">
        <v>23</v>
      </c>
      <c r="G27" s="21" t="str">
        <f t="shared" si="12"/>
        <v>Jung Jindra</v>
      </c>
      <c r="H27" s="22">
        <f t="shared" si="8"/>
        <v>901.00010380000003</v>
      </c>
      <c r="I27" s="39">
        <f t="shared" si="9"/>
        <v>150.16677046666666</v>
      </c>
      <c r="J27" s="40">
        <f t="shared" si="10"/>
        <v>173</v>
      </c>
      <c r="K27" s="48">
        <f t="shared" si="11"/>
        <v>130</v>
      </c>
      <c r="L27" s="23"/>
      <c r="M27" s="23"/>
      <c r="N27" s="23"/>
      <c r="O27" s="6">
        <f t="shared" si="4"/>
        <v>16</v>
      </c>
      <c r="P27" s="52" t="s">
        <v>43</v>
      </c>
      <c r="Q27" s="52" t="str">
        <f t="shared" si="5"/>
        <v>Mikšovičová Sylva</v>
      </c>
      <c r="R27" s="51">
        <v>167</v>
      </c>
      <c r="S27" s="51">
        <v>140</v>
      </c>
      <c r="T27" s="51">
        <v>159</v>
      </c>
      <c r="U27" s="51">
        <v>150</v>
      </c>
      <c r="V27" s="51">
        <v>197</v>
      </c>
      <c r="W27" s="51">
        <v>181</v>
      </c>
      <c r="X27" s="3">
        <f t="shared" si="6"/>
        <v>994.00011819999997</v>
      </c>
      <c r="Y27" s="4">
        <f t="shared" si="7"/>
        <v>165.66678486666666</v>
      </c>
      <c r="Z27" s="5">
        <f t="shared" si="0"/>
        <v>197</v>
      </c>
      <c r="AA27" s="5">
        <f t="shared" si="1"/>
        <v>140</v>
      </c>
      <c r="AB27" s="18">
        <f t="shared" si="2"/>
        <v>50</v>
      </c>
      <c r="AC27" s="7" t="str">
        <f t="shared" si="3"/>
        <v>Mikšovičová Sylva</v>
      </c>
      <c r="AD27" s="19"/>
      <c r="AH27" s="8" t="str">
        <f>seznam!B24</f>
        <v>Kaplan Milan</v>
      </c>
    </row>
    <row r="28" spans="2:34" ht="14.3" customHeight="1" thickBot="1" x14ac:dyDescent="0.3">
      <c r="B28" s="49">
        <v>12</v>
      </c>
      <c r="C28" s="34"/>
      <c r="D28" s="42" t="s">
        <v>82</v>
      </c>
      <c r="E28" s="28"/>
      <c r="F28" s="20">
        <v>24</v>
      </c>
      <c r="G28" s="21" t="str">
        <f t="shared" si="12"/>
        <v>Kičmer Tomáš</v>
      </c>
      <c r="H28" s="22">
        <f t="shared" si="8"/>
        <v>879.00010440000005</v>
      </c>
      <c r="I28" s="39">
        <f t="shared" si="9"/>
        <v>146.5001044</v>
      </c>
      <c r="J28" s="40">
        <f t="shared" si="10"/>
        <v>174</v>
      </c>
      <c r="K28" s="48">
        <f t="shared" si="11"/>
        <v>123</v>
      </c>
      <c r="L28" s="23"/>
      <c r="M28" s="23"/>
      <c r="N28" s="23"/>
      <c r="O28" s="6">
        <f t="shared" si="4"/>
        <v>15</v>
      </c>
      <c r="P28" s="52" t="s">
        <v>102</v>
      </c>
      <c r="Q28" s="52" t="str">
        <f t="shared" si="5"/>
        <v>Kryka Dušan</v>
      </c>
      <c r="R28" s="51">
        <v>157</v>
      </c>
      <c r="S28" s="51">
        <v>196</v>
      </c>
      <c r="T28" s="51">
        <v>200</v>
      </c>
      <c r="U28" s="51">
        <v>160</v>
      </c>
      <c r="V28" s="51">
        <v>154</v>
      </c>
      <c r="W28" s="51">
        <v>131</v>
      </c>
      <c r="X28" s="3">
        <f t="shared" si="6"/>
        <v>998.00012000000004</v>
      </c>
      <c r="Y28" s="4">
        <f t="shared" si="7"/>
        <v>166.33345333333335</v>
      </c>
      <c r="Z28" s="5">
        <f t="shared" si="0"/>
        <v>200</v>
      </c>
      <c r="AA28" s="5">
        <f t="shared" si="1"/>
        <v>131</v>
      </c>
      <c r="AB28" s="18">
        <f t="shared" si="2"/>
        <v>50</v>
      </c>
      <c r="AC28" s="7" t="str">
        <f t="shared" si="3"/>
        <v>Kryka Dušan</v>
      </c>
      <c r="AD28" s="19"/>
      <c r="AH28" s="8" t="str">
        <f>seznam!B25</f>
        <v>Karkoška Pavel</v>
      </c>
    </row>
    <row r="29" spans="2:34" ht="14.3" customHeight="1" thickBot="1" x14ac:dyDescent="0.35">
      <c r="B29" s="43" t="str">
        <f>VLOOKUP(B28,F5:G103,2,FALSE)</f>
        <v>Valjent Aleš</v>
      </c>
      <c r="C29" s="34"/>
      <c r="D29" s="50">
        <v>11</v>
      </c>
      <c r="E29" s="28"/>
      <c r="F29" s="20">
        <v>25</v>
      </c>
      <c r="G29" s="21" t="str">
        <f t="shared" si="12"/>
        <v>Orságová Jana</v>
      </c>
      <c r="H29" s="22">
        <f t="shared" si="8"/>
        <v>878.00010799999995</v>
      </c>
      <c r="I29" s="39">
        <f t="shared" si="9"/>
        <v>146.33344133333335</v>
      </c>
      <c r="J29" s="40">
        <f t="shared" si="10"/>
        <v>180</v>
      </c>
      <c r="K29" s="48">
        <f t="shared" si="11"/>
        <v>114</v>
      </c>
      <c r="L29" s="23"/>
      <c r="M29" s="23"/>
      <c r="N29" s="23"/>
      <c r="O29" s="6">
        <f t="shared" si="4"/>
        <v>5</v>
      </c>
      <c r="P29" s="52" t="s">
        <v>54</v>
      </c>
      <c r="Q29" s="52" t="str">
        <f t="shared" si="5"/>
        <v>Pazděra Jaroslav</v>
      </c>
      <c r="R29" s="51">
        <v>200</v>
      </c>
      <c r="S29" s="51">
        <v>173</v>
      </c>
      <c r="T29" s="51">
        <v>189</v>
      </c>
      <c r="U29" s="51">
        <v>204</v>
      </c>
      <c r="V29" s="51">
        <v>171</v>
      </c>
      <c r="W29" s="51">
        <v>198</v>
      </c>
      <c r="X29" s="3">
        <f t="shared" si="6"/>
        <v>1135.0001224</v>
      </c>
      <c r="Y29" s="4">
        <f t="shared" si="7"/>
        <v>189.16678906666667</v>
      </c>
      <c r="Z29" s="5">
        <f t="shared" si="0"/>
        <v>204</v>
      </c>
      <c r="AA29" s="5">
        <f t="shared" si="1"/>
        <v>171</v>
      </c>
      <c r="AB29" s="18">
        <f t="shared" si="2"/>
        <v>50</v>
      </c>
      <c r="AC29" s="7" t="str">
        <f t="shared" si="3"/>
        <v>Pazděra Jaroslav</v>
      </c>
      <c r="AD29" s="19"/>
      <c r="AH29" s="8" t="str">
        <f>seznam!B26</f>
        <v>Kičmer Tomáš</v>
      </c>
    </row>
    <row r="30" spans="2:34" ht="14.3" customHeight="1" thickBot="1" x14ac:dyDescent="0.35">
      <c r="B30" s="35"/>
      <c r="C30" s="34"/>
      <c r="D30" s="43" t="str">
        <f>VLOOKUP(D29,F5:G103,2,FALSE)</f>
        <v>Novák Josef</v>
      </c>
      <c r="E30" s="28"/>
      <c r="F30" s="20">
        <v>26</v>
      </c>
      <c r="G30" s="21" t="str">
        <f t="shared" si="12"/>
        <v>Kaplan Milan</v>
      </c>
      <c r="H30" s="22">
        <f t="shared" si="8"/>
        <v>867.00009660000001</v>
      </c>
      <c r="I30" s="39">
        <f t="shared" si="9"/>
        <v>144.50009660000001</v>
      </c>
      <c r="J30" s="40">
        <f t="shared" si="10"/>
        <v>161</v>
      </c>
      <c r="K30" s="48">
        <f t="shared" si="11"/>
        <v>136</v>
      </c>
      <c r="L30" s="23"/>
      <c r="M30" s="23"/>
      <c r="N30" s="23"/>
      <c r="O30" s="6">
        <f t="shared" si="4"/>
        <v>26</v>
      </c>
      <c r="P30" s="52" t="s">
        <v>22</v>
      </c>
      <c r="Q30" s="52" t="str">
        <f t="shared" si="5"/>
        <v>Kaplan Milan</v>
      </c>
      <c r="R30" s="51">
        <v>136</v>
      </c>
      <c r="S30" s="51">
        <v>140</v>
      </c>
      <c r="T30" s="51">
        <v>138</v>
      </c>
      <c r="U30" s="51">
        <v>153</v>
      </c>
      <c r="V30" s="51">
        <v>161</v>
      </c>
      <c r="W30" s="51">
        <v>139</v>
      </c>
      <c r="X30" s="3">
        <f t="shared" si="6"/>
        <v>867.00009660000001</v>
      </c>
      <c r="Y30" s="4">
        <f t="shared" si="7"/>
        <v>144.50009660000001</v>
      </c>
      <c r="Z30" s="5">
        <f t="shared" si="0"/>
        <v>161</v>
      </c>
      <c r="AA30" s="5">
        <f t="shared" si="1"/>
        <v>136</v>
      </c>
      <c r="AB30" s="18">
        <f t="shared" si="2"/>
        <v>50</v>
      </c>
      <c r="AC30" s="7" t="str">
        <f t="shared" si="3"/>
        <v>Kaplan Milan</v>
      </c>
      <c r="AD30" s="19"/>
      <c r="AH30" s="8" t="str">
        <f>seznam!B27</f>
        <v>Kičmer Vojtěch</v>
      </c>
    </row>
    <row r="31" spans="2:34" ht="14.3" customHeight="1" thickBot="1" x14ac:dyDescent="0.3">
      <c r="E31" s="28"/>
      <c r="F31" s="20">
        <v>27</v>
      </c>
      <c r="G31" s="21" t="str">
        <f t="shared" si="12"/>
        <v>Kubátko Vlastimil</v>
      </c>
      <c r="H31" s="22">
        <f t="shared" si="8"/>
        <v>819.00009720000003</v>
      </c>
      <c r="I31" s="39">
        <f t="shared" si="9"/>
        <v>136.5000972</v>
      </c>
      <c r="J31" s="40">
        <f t="shared" si="10"/>
        <v>162</v>
      </c>
      <c r="K31" s="48">
        <f t="shared" si="11"/>
        <v>100</v>
      </c>
      <c r="L31" s="23"/>
      <c r="M31" s="23"/>
      <c r="N31" s="23"/>
      <c r="O31" s="6">
        <f t="shared" si="4"/>
        <v>28</v>
      </c>
      <c r="P31" s="52"/>
      <c r="Q31" s="52" t="str">
        <f t="shared" si="5"/>
        <v/>
      </c>
      <c r="R31" s="51"/>
      <c r="S31" s="51"/>
      <c r="T31" s="51"/>
      <c r="U31" s="51"/>
      <c r="V31" s="51"/>
      <c r="W31" s="51"/>
      <c r="X31" s="3">
        <f t="shared" si="6"/>
        <v>0</v>
      </c>
      <c r="Y31" s="4">
        <f t="shared" si="7"/>
        <v>0</v>
      </c>
      <c r="Z31" s="5">
        <f t="shared" si="0"/>
        <v>0</v>
      </c>
      <c r="AA31" s="5">
        <f t="shared" si="1"/>
        <v>0</v>
      </c>
      <c r="AB31" s="18">
        <f t="shared" si="2"/>
        <v>0</v>
      </c>
      <c r="AC31" s="7">
        <f t="shared" si="3"/>
        <v>0</v>
      </c>
      <c r="AD31" s="19"/>
      <c r="AH31" s="8" t="str">
        <f>seznam!B28</f>
        <v>Klus František</v>
      </c>
    </row>
    <row r="32" spans="2:34" ht="14.3" customHeight="1" thickBot="1" x14ac:dyDescent="0.3">
      <c r="E32" s="28"/>
      <c r="F32" s="20">
        <v>28</v>
      </c>
      <c r="G32" s="21" t="str">
        <f t="shared" si="12"/>
        <v/>
      </c>
      <c r="H32" s="22" t="e">
        <f t="shared" si="8"/>
        <v>#N/A</v>
      </c>
      <c r="I32" s="39" t="e">
        <f t="shared" si="9"/>
        <v>#N/A</v>
      </c>
      <c r="J32" s="40" t="e">
        <f t="shared" si="10"/>
        <v>#N/A</v>
      </c>
      <c r="K32" s="48" t="e">
        <f t="shared" si="11"/>
        <v>#N/A</v>
      </c>
      <c r="L32" s="23"/>
      <c r="M32" s="23"/>
      <c r="N32" s="23"/>
      <c r="O32" s="6">
        <f t="shared" si="4"/>
        <v>28</v>
      </c>
      <c r="P32" s="52"/>
      <c r="Q32" s="52" t="str">
        <f t="shared" si="5"/>
        <v/>
      </c>
      <c r="R32" s="51"/>
      <c r="S32" s="51"/>
      <c r="T32" s="51"/>
      <c r="U32" s="51"/>
      <c r="V32" s="51"/>
      <c r="W32" s="51"/>
      <c r="X32" s="3">
        <f t="shared" si="6"/>
        <v>0</v>
      </c>
      <c r="Y32" s="4">
        <f t="shared" si="7"/>
        <v>0</v>
      </c>
      <c r="Z32" s="5">
        <f t="shared" si="0"/>
        <v>0</v>
      </c>
      <c r="AA32" s="5">
        <f t="shared" si="1"/>
        <v>0</v>
      </c>
      <c r="AB32" s="18">
        <f t="shared" si="2"/>
        <v>0</v>
      </c>
      <c r="AC32" s="7">
        <f t="shared" si="3"/>
        <v>0</v>
      </c>
      <c r="AD32" s="19"/>
      <c r="AH32" s="8" t="str">
        <f>seznam!B29</f>
        <v>Klusáček Jirka</v>
      </c>
    </row>
    <row r="33" spans="2:34" ht="14.3" customHeight="1" thickBot="1" x14ac:dyDescent="0.3">
      <c r="E33" s="28"/>
      <c r="F33" s="20">
        <v>29</v>
      </c>
      <c r="G33" s="21" t="e">
        <f t="shared" si="12"/>
        <v>#N/A</v>
      </c>
      <c r="H33" s="22" t="e">
        <f t="shared" si="8"/>
        <v>#N/A</v>
      </c>
      <c r="I33" s="39" t="e">
        <f t="shared" si="9"/>
        <v>#N/A</v>
      </c>
      <c r="J33" s="40" t="e">
        <f t="shared" si="10"/>
        <v>#N/A</v>
      </c>
      <c r="K33" s="48" t="e">
        <f t="shared" si="11"/>
        <v>#N/A</v>
      </c>
      <c r="L33" s="23"/>
      <c r="M33" s="23"/>
      <c r="N33" s="23"/>
      <c r="O33" s="6">
        <f t="shared" si="4"/>
        <v>28</v>
      </c>
      <c r="P33" s="52"/>
      <c r="Q33" s="52" t="str">
        <f t="shared" si="5"/>
        <v/>
      </c>
      <c r="R33" s="51"/>
      <c r="S33" s="51"/>
      <c r="T33" s="51"/>
      <c r="U33" s="51"/>
      <c r="V33" s="51"/>
      <c r="W33" s="51"/>
      <c r="X33" s="3">
        <f t="shared" si="6"/>
        <v>0</v>
      </c>
      <c r="Y33" s="4">
        <f t="shared" si="7"/>
        <v>0</v>
      </c>
      <c r="Z33" s="5">
        <f t="shared" si="0"/>
        <v>0</v>
      </c>
      <c r="AA33" s="5">
        <f t="shared" si="1"/>
        <v>0</v>
      </c>
      <c r="AB33" s="18">
        <f t="shared" si="2"/>
        <v>0</v>
      </c>
      <c r="AC33" s="7">
        <f t="shared" si="3"/>
        <v>0</v>
      </c>
      <c r="AD33" s="19"/>
      <c r="AH33" s="8" t="str">
        <f>seznam!B30</f>
        <v>Klusáčková Dana</v>
      </c>
    </row>
    <row r="34" spans="2:34" ht="14.3" customHeight="1" thickBot="1" x14ac:dyDescent="0.3">
      <c r="B34" s="11"/>
      <c r="C34" s="29"/>
      <c r="D34" s="28"/>
      <c r="E34" s="28"/>
      <c r="F34" s="20">
        <v>30</v>
      </c>
      <c r="G34" s="21" t="e">
        <f t="shared" si="12"/>
        <v>#N/A</v>
      </c>
      <c r="H34" s="22" t="e">
        <f t="shared" si="8"/>
        <v>#N/A</v>
      </c>
      <c r="I34" s="39" t="e">
        <f t="shared" si="9"/>
        <v>#N/A</v>
      </c>
      <c r="J34" s="40" t="e">
        <f t="shared" si="10"/>
        <v>#N/A</v>
      </c>
      <c r="K34" s="48" t="e">
        <f t="shared" si="11"/>
        <v>#N/A</v>
      </c>
      <c r="L34" s="23"/>
      <c r="M34" s="23"/>
      <c r="N34" s="23"/>
      <c r="O34" s="6">
        <f t="shared" si="4"/>
        <v>28</v>
      </c>
      <c r="P34" s="52"/>
      <c r="Q34" s="52" t="str">
        <f t="shared" si="5"/>
        <v/>
      </c>
      <c r="R34" s="51"/>
      <c r="S34" s="51"/>
      <c r="T34" s="51"/>
      <c r="U34" s="51"/>
      <c r="V34" s="51"/>
      <c r="W34" s="51"/>
      <c r="X34" s="3">
        <f t="shared" si="6"/>
        <v>0</v>
      </c>
      <c r="Y34" s="4">
        <f t="shared" si="7"/>
        <v>0</v>
      </c>
      <c r="Z34" s="5">
        <f t="shared" si="0"/>
        <v>0</v>
      </c>
      <c r="AA34" s="5">
        <f t="shared" si="1"/>
        <v>0</v>
      </c>
      <c r="AB34" s="18">
        <f t="shared" si="2"/>
        <v>0</v>
      </c>
      <c r="AC34" s="7">
        <f t="shared" si="3"/>
        <v>0</v>
      </c>
      <c r="AD34" s="19"/>
      <c r="AH34" s="8" t="str">
        <f>seznam!B31</f>
        <v>Klusáčková Katka</v>
      </c>
    </row>
    <row r="35" spans="2:34" ht="14.3" customHeight="1" thickBot="1" x14ac:dyDescent="0.3">
      <c r="B35" s="11"/>
      <c r="C35" s="29"/>
      <c r="D35" s="28"/>
      <c r="E35" s="28"/>
      <c r="F35" s="20">
        <v>31</v>
      </c>
      <c r="G35" s="21" t="e">
        <f t="shared" si="12"/>
        <v>#N/A</v>
      </c>
      <c r="H35" s="22" t="e">
        <f t="shared" si="8"/>
        <v>#N/A</v>
      </c>
      <c r="I35" s="39" t="e">
        <f t="shared" si="9"/>
        <v>#N/A</v>
      </c>
      <c r="J35" s="40" t="e">
        <f t="shared" si="10"/>
        <v>#N/A</v>
      </c>
      <c r="K35" s="48" t="e">
        <f t="shared" si="11"/>
        <v>#N/A</v>
      </c>
      <c r="L35" s="23"/>
      <c r="M35" s="23"/>
      <c r="N35" s="23"/>
      <c r="O35" s="6">
        <f t="shared" si="4"/>
        <v>28</v>
      </c>
      <c r="P35" s="52"/>
      <c r="Q35" s="52" t="str">
        <f t="shared" si="5"/>
        <v/>
      </c>
      <c r="R35" s="51"/>
      <c r="S35" s="51"/>
      <c r="T35" s="51"/>
      <c r="U35" s="51"/>
      <c r="V35" s="51"/>
      <c r="W35" s="51"/>
      <c r="X35" s="3">
        <f t="shared" si="6"/>
        <v>0</v>
      </c>
      <c r="Y35" s="4">
        <f t="shared" si="7"/>
        <v>0</v>
      </c>
      <c r="Z35" s="5">
        <f t="shared" si="0"/>
        <v>0</v>
      </c>
      <c r="AA35" s="5">
        <f t="shared" si="1"/>
        <v>0</v>
      </c>
      <c r="AB35" s="18">
        <f t="shared" si="2"/>
        <v>0</v>
      </c>
      <c r="AC35" s="7">
        <f t="shared" si="3"/>
        <v>0</v>
      </c>
      <c r="AD35" s="19"/>
      <c r="AH35" s="8" t="str">
        <f>seznam!B32</f>
        <v>Kroulová Ludmila</v>
      </c>
    </row>
    <row r="36" spans="2:34" ht="14.3" customHeight="1" thickBot="1" x14ac:dyDescent="0.3">
      <c r="B36" s="11"/>
      <c r="C36" s="29"/>
      <c r="D36" s="28"/>
      <c r="E36" s="28"/>
      <c r="F36" s="20">
        <v>32</v>
      </c>
      <c r="G36" s="21" t="e">
        <f t="shared" si="12"/>
        <v>#N/A</v>
      </c>
      <c r="H36" s="22" t="e">
        <f t="shared" si="8"/>
        <v>#N/A</v>
      </c>
      <c r="I36" s="39" t="e">
        <f t="shared" si="9"/>
        <v>#N/A</v>
      </c>
      <c r="J36" s="40" t="e">
        <f t="shared" si="10"/>
        <v>#N/A</v>
      </c>
      <c r="K36" s="48" t="e">
        <f t="shared" si="11"/>
        <v>#N/A</v>
      </c>
      <c r="L36" s="23"/>
      <c r="M36" s="23"/>
      <c r="N36" s="23"/>
      <c r="O36" s="6">
        <f t="shared" si="4"/>
        <v>28</v>
      </c>
      <c r="P36" s="52"/>
      <c r="Q36" s="52" t="str">
        <f t="shared" si="5"/>
        <v/>
      </c>
      <c r="R36" s="51"/>
      <c r="S36" s="51"/>
      <c r="T36" s="51"/>
      <c r="U36" s="51"/>
      <c r="V36" s="51"/>
      <c r="W36" s="51"/>
      <c r="X36" s="3">
        <f t="shared" si="6"/>
        <v>0</v>
      </c>
      <c r="Y36" s="4">
        <f t="shared" si="7"/>
        <v>0</v>
      </c>
      <c r="Z36" s="5">
        <f t="shared" si="0"/>
        <v>0</v>
      </c>
      <c r="AA36" s="5">
        <f t="shared" si="1"/>
        <v>0</v>
      </c>
      <c r="AB36" s="18">
        <f t="shared" si="2"/>
        <v>0</v>
      </c>
      <c r="AC36" s="7">
        <f t="shared" si="3"/>
        <v>0</v>
      </c>
      <c r="AD36" s="19"/>
      <c r="AH36" s="8" t="str">
        <f>seznam!B33</f>
        <v>Krusberský Ladislav</v>
      </c>
    </row>
    <row r="37" spans="2:34" ht="14.3" customHeight="1" thickBot="1" x14ac:dyDescent="0.3">
      <c r="B37" s="11"/>
      <c r="C37" s="29"/>
      <c r="D37" s="28"/>
      <c r="E37" s="28"/>
      <c r="F37" s="20">
        <v>33</v>
      </c>
      <c r="G37" s="21" t="e">
        <f t="shared" si="12"/>
        <v>#N/A</v>
      </c>
      <c r="H37" s="22" t="e">
        <f t="shared" si="8"/>
        <v>#N/A</v>
      </c>
      <c r="I37" s="39" t="e">
        <f t="shared" si="9"/>
        <v>#N/A</v>
      </c>
      <c r="J37" s="40" t="e">
        <f t="shared" si="10"/>
        <v>#N/A</v>
      </c>
      <c r="K37" s="48" t="e">
        <f t="shared" si="11"/>
        <v>#N/A</v>
      </c>
      <c r="L37" s="23"/>
      <c r="M37" s="23"/>
      <c r="N37" s="23"/>
      <c r="O37" s="6">
        <f t="shared" si="4"/>
        <v>28</v>
      </c>
      <c r="P37" s="52"/>
      <c r="Q37" s="52" t="str">
        <f t="shared" si="5"/>
        <v/>
      </c>
      <c r="R37" s="51"/>
      <c r="S37" s="51"/>
      <c r="T37" s="51"/>
      <c r="U37" s="51"/>
      <c r="V37" s="51"/>
      <c r="W37" s="51"/>
      <c r="X37" s="3">
        <f t="shared" si="6"/>
        <v>0</v>
      </c>
      <c r="Y37" s="4">
        <f t="shared" si="7"/>
        <v>0</v>
      </c>
      <c r="Z37" s="5">
        <f t="shared" si="0"/>
        <v>0</v>
      </c>
      <c r="AA37" s="5">
        <f t="shared" si="1"/>
        <v>0</v>
      </c>
      <c r="AB37" s="18">
        <f t="shared" si="2"/>
        <v>0</v>
      </c>
      <c r="AC37" s="7">
        <f t="shared" si="3"/>
        <v>0</v>
      </c>
      <c r="AD37" s="19"/>
      <c r="AH37" s="8" t="str">
        <f>seznam!B34</f>
        <v>Kubátko Vlastimil</v>
      </c>
    </row>
    <row r="38" spans="2:34" ht="14.3" customHeight="1" thickBot="1" x14ac:dyDescent="0.3">
      <c r="B38" s="11"/>
      <c r="C38" s="29"/>
      <c r="D38" s="28"/>
      <c r="E38" s="28"/>
      <c r="F38" s="20">
        <v>34</v>
      </c>
      <c r="G38" s="21" t="e">
        <f t="shared" si="12"/>
        <v>#N/A</v>
      </c>
      <c r="H38" s="22" t="e">
        <f t="shared" si="8"/>
        <v>#N/A</v>
      </c>
      <c r="I38" s="39" t="e">
        <f t="shared" si="9"/>
        <v>#N/A</v>
      </c>
      <c r="J38" s="40" t="e">
        <f t="shared" si="10"/>
        <v>#N/A</v>
      </c>
      <c r="K38" s="48" t="e">
        <f t="shared" si="11"/>
        <v>#N/A</v>
      </c>
      <c r="L38" s="23"/>
      <c r="M38" s="23"/>
      <c r="N38" s="23"/>
      <c r="O38" s="6">
        <f t="shared" si="4"/>
        <v>28</v>
      </c>
      <c r="P38" s="52"/>
      <c r="Q38" s="52" t="str">
        <f t="shared" si="5"/>
        <v/>
      </c>
      <c r="R38" s="51"/>
      <c r="S38" s="51"/>
      <c r="T38" s="51"/>
      <c r="U38" s="51"/>
      <c r="V38" s="51"/>
      <c r="W38" s="51"/>
      <c r="X38" s="3">
        <f t="shared" si="6"/>
        <v>0</v>
      </c>
      <c r="Y38" s="4">
        <f t="shared" si="7"/>
        <v>0</v>
      </c>
      <c r="Z38" s="5">
        <f t="shared" si="0"/>
        <v>0</v>
      </c>
      <c r="AA38" s="5">
        <f t="shared" si="1"/>
        <v>0</v>
      </c>
      <c r="AB38" s="18">
        <f t="shared" si="2"/>
        <v>0</v>
      </c>
      <c r="AC38" s="7">
        <f t="shared" si="3"/>
        <v>0</v>
      </c>
      <c r="AD38" s="19"/>
      <c r="AH38" s="8" t="str">
        <f>seznam!B35</f>
        <v>Lesniaková Milena</v>
      </c>
    </row>
    <row r="39" spans="2:34" ht="14.3" customHeight="1" thickBot="1" x14ac:dyDescent="0.3">
      <c r="B39" s="11"/>
      <c r="C39" s="29"/>
      <c r="D39" s="28"/>
      <c r="E39" s="28"/>
      <c r="F39" s="20">
        <v>35</v>
      </c>
      <c r="G39" s="21" t="e">
        <f t="shared" si="12"/>
        <v>#N/A</v>
      </c>
      <c r="H39" s="22" t="e">
        <f t="shared" si="8"/>
        <v>#N/A</v>
      </c>
      <c r="I39" s="39" t="e">
        <f t="shared" si="9"/>
        <v>#N/A</v>
      </c>
      <c r="J39" s="40" t="e">
        <f t="shared" si="10"/>
        <v>#N/A</v>
      </c>
      <c r="K39" s="48" t="e">
        <f t="shared" si="11"/>
        <v>#N/A</v>
      </c>
      <c r="L39" s="23"/>
      <c r="M39" s="23"/>
      <c r="N39" s="23"/>
      <c r="O39" s="6">
        <f t="shared" si="4"/>
        <v>28</v>
      </c>
      <c r="P39" s="52"/>
      <c r="Q39" s="52" t="str">
        <f t="shared" si="5"/>
        <v/>
      </c>
      <c r="R39" s="51"/>
      <c r="S39" s="51"/>
      <c r="T39" s="51"/>
      <c r="U39" s="51"/>
      <c r="V39" s="51"/>
      <c r="W39" s="51"/>
      <c r="X39" s="3">
        <f t="shared" si="6"/>
        <v>0</v>
      </c>
      <c r="Y39" s="4">
        <f t="shared" si="7"/>
        <v>0</v>
      </c>
      <c r="Z39" s="5">
        <f t="shared" si="0"/>
        <v>0</v>
      </c>
      <c r="AA39" s="5">
        <f t="shared" si="1"/>
        <v>0</v>
      </c>
      <c r="AB39" s="18">
        <f t="shared" si="2"/>
        <v>0</v>
      </c>
      <c r="AC39" s="7">
        <f t="shared" si="3"/>
        <v>0</v>
      </c>
      <c r="AD39" s="19"/>
      <c r="AH39" s="8" t="str">
        <f>seznam!B36</f>
        <v>Lipka Miloš</v>
      </c>
    </row>
    <row r="40" spans="2:34" ht="14.3" customHeight="1" thickBot="1" x14ac:dyDescent="0.3">
      <c r="B40" s="11"/>
      <c r="C40" s="29"/>
      <c r="D40" s="28"/>
      <c r="E40" s="28"/>
      <c r="F40" s="20">
        <v>36</v>
      </c>
      <c r="G40" s="21" t="e">
        <f t="shared" si="12"/>
        <v>#N/A</v>
      </c>
      <c r="H40" s="22" t="e">
        <f t="shared" si="8"/>
        <v>#N/A</v>
      </c>
      <c r="I40" s="39" t="e">
        <f t="shared" si="9"/>
        <v>#N/A</v>
      </c>
      <c r="J40" s="40" t="e">
        <f t="shared" si="10"/>
        <v>#N/A</v>
      </c>
      <c r="K40" s="48" t="e">
        <f t="shared" si="11"/>
        <v>#N/A</v>
      </c>
      <c r="L40" s="23"/>
      <c r="M40" s="23"/>
      <c r="N40" s="23"/>
      <c r="O40" s="6">
        <f t="shared" si="4"/>
        <v>28</v>
      </c>
      <c r="P40" s="52"/>
      <c r="Q40" s="52" t="str">
        <f t="shared" si="5"/>
        <v/>
      </c>
      <c r="R40" s="51"/>
      <c r="S40" s="51"/>
      <c r="T40" s="51"/>
      <c r="U40" s="51"/>
      <c r="V40" s="51"/>
      <c r="W40" s="51"/>
      <c r="X40" s="3">
        <f t="shared" si="6"/>
        <v>0</v>
      </c>
      <c r="Y40" s="4">
        <f t="shared" si="7"/>
        <v>0</v>
      </c>
      <c r="Z40" s="5">
        <f t="shared" si="0"/>
        <v>0</v>
      </c>
      <c r="AA40" s="5">
        <f t="shared" si="1"/>
        <v>0</v>
      </c>
      <c r="AB40" s="18">
        <f t="shared" si="2"/>
        <v>0</v>
      </c>
      <c r="AC40" s="7">
        <f t="shared" si="3"/>
        <v>0</v>
      </c>
      <c r="AD40" s="19"/>
      <c r="AH40" s="8" t="str">
        <f>seznam!B37</f>
        <v>Lysek Petr</v>
      </c>
    </row>
    <row r="41" spans="2:34" ht="14.3" customHeight="1" thickBot="1" x14ac:dyDescent="0.3">
      <c r="B41" s="11"/>
      <c r="C41" s="29"/>
      <c r="D41" s="28"/>
      <c r="E41" s="28"/>
      <c r="F41" s="20">
        <v>37</v>
      </c>
      <c r="G41" s="21" t="e">
        <f t="shared" si="12"/>
        <v>#N/A</v>
      </c>
      <c r="H41" s="22" t="e">
        <f t="shared" si="8"/>
        <v>#N/A</v>
      </c>
      <c r="I41" s="39" t="e">
        <f t="shared" si="9"/>
        <v>#N/A</v>
      </c>
      <c r="J41" s="40" t="e">
        <f t="shared" si="10"/>
        <v>#N/A</v>
      </c>
      <c r="K41" s="48" t="e">
        <f t="shared" si="11"/>
        <v>#N/A</v>
      </c>
      <c r="L41" s="23"/>
      <c r="M41" s="23"/>
      <c r="N41" s="23"/>
      <c r="O41" s="6">
        <f t="shared" si="4"/>
        <v>28</v>
      </c>
      <c r="P41" s="52"/>
      <c r="Q41" s="52" t="str">
        <f t="shared" si="5"/>
        <v/>
      </c>
      <c r="R41" s="51"/>
      <c r="S41" s="51"/>
      <c r="T41" s="51"/>
      <c r="U41" s="51"/>
      <c r="V41" s="51"/>
      <c r="W41" s="51"/>
      <c r="X41" s="3">
        <f t="shared" si="6"/>
        <v>0</v>
      </c>
      <c r="Y41" s="4">
        <f t="shared" si="7"/>
        <v>0</v>
      </c>
      <c r="Z41" s="5">
        <f t="shared" si="0"/>
        <v>0</v>
      </c>
      <c r="AA41" s="5">
        <f t="shared" si="1"/>
        <v>0</v>
      </c>
      <c r="AB41" s="18">
        <f t="shared" si="2"/>
        <v>0</v>
      </c>
      <c r="AC41" s="7">
        <f t="shared" si="3"/>
        <v>0</v>
      </c>
      <c r="AD41" s="19"/>
      <c r="AH41" s="8" t="str">
        <f>seznam!B38</f>
        <v>Lysková Edita</v>
      </c>
    </row>
    <row r="42" spans="2:34" ht="14.3" customHeight="1" thickBot="1" x14ac:dyDescent="0.3">
      <c r="B42" s="11"/>
      <c r="C42" s="29"/>
      <c r="D42" s="28"/>
      <c r="E42" s="28"/>
      <c r="F42" s="20">
        <v>38</v>
      </c>
      <c r="G42" s="21" t="e">
        <f t="shared" si="12"/>
        <v>#N/A</v>
      </c>
      <c r="H42" s="22" t="e">
        <f t="shared" si="8"/>
        <v>#N/A</v>
      </c>
      <c r="I42" s="39" t="e">
        <f t="shared" si="9"/>
        <v>#N/A</v>
      </c>
      <c r="J42" s="40" t="e">
        <f t="shared" si="10"/>
        <v>#N/A</v>
      </c>
      <c r="K42" s="48" t="e">
        <f t="shared" si="11"/>
        <v>#N/A</v>
      </c>
      <c r="L42" s="23"/>
      <c r="M42" s="23"/>
      <c r="N42" s="23"/>
      <c r="O42" s="6">
        <f t="shared" si="4"/>
        <v>28</v>
      </c>
      <c r="P42" s="52"/>
      <c r="Q42" s="52" t="str">
        <f t="shared" si="5"/>
        <v/>
      </c>
      <c r="R42" s="51"/>
      <c r="S42" s="51"/>
      <c r="T42" s="51"/>
      <c r="U42" s="51"/>
      <c r="V42" s="51"/>
      <c r="W42" s="51"/>
      <c r="X42" s="3">
        <f t="shared" si="6"/>
        <v>0</v>
      </c>
      <c r="Y42" s="4">
        <f t="shared" si="7"/>
        <v>0</v>
      </c>
      <c r="Z42" s="5">
        <f t="shared" si="0"/>
        <v>0</v>
      </c>
      <c r="AA42" s="5">
        <f t="shared" si="1"/>
        <v>0</v>
      </c>
      <c r="AB42" s="18">
        <f t="shared" si="2"/>
        <v>0</v>
      </c>
      <c r="AC42" s="7">
        <f t="shared" si="3"/>
        <v>0</v>
      </c>
      <c r="AD42" s="19"/>
      <c r="AF42" s="23"/>
      <c r="AH42" s="8" t="str">
        <f>seznam!B39</f>
        <v>Majchrák Dušan</v>
      </c>
    </row>
    <row r="43" spans="2:34" ht="14.3" customHeight="1" thickBot="1" x14ac:dyDescent="0.3">
      <c r="B43" s="11"/>
      <c r="C43" s="29"/>
      <c r="D43" s="28"/>
      <c r="E43" s="28"/>
      <c r="F43" s="20">
        <v>39</v>
      </c>
      <c r="G43" s="21" t="e">
        <f t="shared" si="12"/>
        <v>#N/A</v>
      </c>
      <c r="H43" s="22" t="e">
        <f t="shared" si="8"/>
        <v>#N/A</v>
      </c>
      <c r="I43" s="39" t="e">
        <f t="shared" si="9"/>
        <v>#N/A</v>
      </c>
      <c r="J43" s="40" t="e">
        <f t="shared" si="10"/>
        <v>#N/A</v>
      </c>
      <c r="K43" s="48" t="e">
        <f t="shared" si="11"/>
        <v>#N/A</v>
      </c>
      <c r="L43" s="23"/>
      <c r="M43" s="23"/>
      <c r="N43" s="23"/>
      <c r="O43" s="6">
        <f t="shared" si="4"/>
        <v>28</v>
      </c>
      <c r="P43" s="52"/>
      <c r="Q43" s="52" t="str">
        <f t="shared" si="5"/>
        <v/>
      </c>
      <c r="R43" s="51"/>
      <c r="S43" s="51"/>
      <c r="T43" s="51"/>
      <c r="U43" s="51"/>
      <c r="V43" s="51"/>
      <c r="W43" s="51"/>
      <c r="X43" s="3">
        <f t="shared" si="6"/>
        <v>0</v>
      </c>
      <c r="Y43" s="4">
        <f t="shared" si="7"/>
        <v>0</v>
      </c>
      <c r="Z43" s="5">
        <f t="shared" si="0"/>
        <v>0</v>
      </c>
      <c r="AA43" s="5">
        <f t="shared" si="1"/>
        <v>0</v>
      </c>
      <c r="AB43" s="18">
        <f t="shared" si="2"/>
        <v>0</v>
      </c>
      <c r="AC43" s="7">
        <f t="shared" si="3"/>
        <v>0</v>
      </c>
      <c r="AD43" s="19"/>
      <c r="AF43" s="23"/>
      <c r="AH43" s="8" t="str">
        <f>seznam!B40</f>
        <v>Malurek Václav</v>
      </c>
    </row>
    <row r="44" spans="2:34" ht="14.3" customHeight="1" thickBot="1" x14ac:dyDescent="0.3">
      <c r="B44" s="11"/>
      <c r="C44" s="29"/>
      <c r="D44" s="28"/>
      <c r="E44" s="28"/>
      <c r="F44" s="20">
        <v>40</v>
      </c>
      <c r="G44" s="21" t="e">
        <f t="shared" si="12"/>
        <v>#N/A</v>
      </c>
      <c r="H44" s="22" t="e">
        <f t="shared" si="8"/>
        <v>#N/A</v>
      </c>
      <c r="I44" s="39" t="e">
        <f t="shared" si="9"/>
        <v>#N/A</v>
      </c>
      <c r="J44" s="40" t="e">
        <f t="shared" si="10"/>
        <v>#N/A</v>
      </c>
      <c r="K44" s="48" t="e">
        <f t="shared" si="11"/>
        <v>#N/A</v>
      </c>
      <c r="L44" s="23"/>
      <c r="M44" s="23"/>
      <c r="N44" s="23"/>
      <c r="O44" s="6">
        <f t="shared" si="4"/>
        <v>28</v>
      </c>
      <c r="P44" s="52"/>
      <c r="Q44" s="52" t="str">
        <f t="shared" si="5"/>
        <v/>
      </c>
      <c r="R44" s="51"/>
      <c r="S44" s="51"/>
      <c r="T44" s="51"/>
      <c r="U44" s="51"/>
      <c r="V44" s="51"/>
      <c r="W44" s="51"/>
      <c r="X44" s="3">
        <f t="shared" si="6"/>
        <v>0</v>
      </c>
      <c r="Y44" s="4">
        <f t="shared" si="7"/>
        <v>0</v>
      </c>
      <c r="Z44" s="5">
        <f t="shared" si="0"/>
        <v>0</v>
      </c>
      <c r="AA44" s="5">
        <f t="shared" si="1"/>
        <v>0</v>
      </c>
      <c r="AB44" s="18">
        <f t="shared" si="2"/>
        <v>0</v>
      </c>
      <c r="AC44" s="7">
        <f t="shared" si="3"/>
        <v>0</v>
      </c>
      <c r="AD44" s="19"/>
      <c r="AF44" s="23"/>
      <c r="AH44" s="8" t="str">
        <f>seznam!B41</f>
        <v>Maťaťa Marcel</v>
      </c>
    </row>
    <row r="45" spans="2:34" ht="14.3" customHeight="1" thickBot="1" x14ac:dyDescent="0.3">
      <c r="B45" s="11"/>
      <c r="C45" s="29"/>
      <c r="D45" s="28"/>
      <c r="E45" s="28"/>
      <c r="F45" s="20">
        <v>41</v>
      </c>
      <c r="G45" s="21" t="e">
        <f t="shared" si="12"/>
        <v>#N/A</v>
      </c>
      <c r="H45" s="22" t="e">
        <f t="shared" si="8"/>
        <v>#N/A</v>
      </c>
      <c r="I45" s="39" t="e">
        <f t="shared" si="9"/>
        <v>#N/A</v>
      </c>
      <c r="J45" s="40" t="e">
        <f t="shared" si="10"/>
        <v>#N/A</v>
      </c>
      <c r="K45" s="48" t="e">
        <f t="shared" si="11"/>
        <v>#N/A</v>
      </c>
      <c r="L45" s="23"/>
      <c r="M45" s="23"/>
      <c r="N45" s="23"/>
      <c r="O45" s="6">
        <f t="shared" si="4"/>
        <v>28</v>
      </c>
      <c r="P45" s="52"/>
      <c r="Q45" s="52" t="str">
        <f t="shared" si="5"/>
        <v/>
      </c>
      <c r="R45" s="51"/>
      <c r="S45" s="51"/>
      <c r="T45" s="51"/>
      <c r="U45" s="51"/>
      <c r="V45" s="51"/>
      <c r="W45" s="51"/>
      <c r="X45" s="3">
        <f t="shared" si="6"/>
        <v>0</v>
      </c>
      <c r="Y45" s="4">
        <f t="shared" si="7"/>
        <v>0</v>
      </c>
      <c r="Z45" s="5">
        <f t="shared" si="0"/>
        <v>0</v>
      </c>
      <c r="AA45" s="5">
        <f t="shared" si="1"/>
        <v>0</v>
      </c>
      <c r="AB45" s="18">
        <f t="shared" si="2"/>
        <v>0</v>
      </c>
      <c r="AC45" s="7">
        <f t="shared" si="3"/>
        <v>0</v>
      </c>
      <c r="AD45" s="19"/>
      <c r="AF45" s="23"/>
      <c r="AH45" s="8" t="str">
        <f>seznam!B42</f>
        <v>Mazur Vašek</v>
      </c>
    </row>
    <row r="46" spans="2:34" ht="14.3" customHeight="1" thickBot="1" x14ac:dyDescent="0.3">
      <c r="B46" s="11"/>
      <c r="C46" s="29"/>
      <c r="D46" s="28"/>
      <c r="E46" s="28"/>
      <c r="F46" s="20">
        <v>42</v>
      </c>
      <c r="G46" s="21" t="e">
        <f t="shared" si="12"/>
        <v>#N/A</v>
      </c>
      <c r="H46" s="22" t="e">
        <f t="shared" si="8"/>
        <v>#N/A</v>
      </c>
      <c r="I46" s="39" t="e">
        <f t="shared" si="9"/>
        <v>#N/A</v>
      </c>
      <c r="J46" s="40" t="e">
        <f t="shared" si="10"/>
        <v>#N/A</v>
      </c>
      <c r="K46" s="48" t="e">
        <f t="shared" si="11"/>
        <v>#N/A</v>
      </c>
      <c r="L46" s="23"/>
      <c r="M46" s="23"/>
      <c r="N46" s="23"/>
      <c r="O46" s="6">
        <f t="shared" si="4"/>
        <v>28</v>
      </c>
      <c r="P46" s="52"/>
      <c r="Q46" s="52" t="str">
        <f t="shared" si="5"/>
        <v/>
      </c>
      <c r="R46" s="51"/>
      <c r="S46" s="51"/>
      <c r="T46" s="51"/>
      <c r="U46" s="51"/>
      <c r="V46" s="51"/>
      <c r="W46" s="51"/>
      <c r="X46" s="3">
        <f t="shared" si="6"/>
        <v>0</v>
      </c>
      <c r="Y46" s="4">
        <f t="shared" si="7"/>
        <v>0</v>
      </c>
      <c r="Z46" s="5">
        <f t="shared" si="0"/>
        <v>0</v>
      </c>
      <c r="AA46" s="5">
        <f t="shared" si="1"/>
        <v>0</v>
      </c>
      <c r="AB46" s="18">
        <f t="shared" si="2"/>
        <v>0</v>
      </c>
      <c r="AC46" s="7">
        <f t="shared" si="3"/>
        <v>0</v>
      </c>
      <c r="AD46" s="19"/>
      <c r="AF46" s="23"/>
      <c r="AH46" s="8" t="str">
        <f>seznam!B43</f>
        <v>Mazurová Eva</v>
      </c>
    </row>
    <row r="47" spans="2:34" ht="14.3" customHeight="1" thickBot="1" x14ac:dyDescent="0.3">
      <c r="B47" s="11"/>
      <c r="C47" s="29"/>
      <c r="D47" s="28"/>
      <c r="E47" s="28"/>
      <c r="F47" s="20">
        <v>43</v>
      </c>
      <c r="G47" s="21" t="e">
        <f t="shared" si="12"/>
        <v>#N/A</v>
      </c>
      <c r="H47" s="22" t="e">
        <f t="shared" si="8"/>
        <v>#N/A</v>
      </c>
      <c r="I47" s="39" t="e">
        <f t="shared" si="9"/>
        <v>#N/A</v>
      </c>
      <c r="J47" s="40" t="e">
        <f t="shared" si="10"/>
        <v>#N/A</v>
      </c>
      <c r="K47" s="48" t="e">
        <f t="shared" si="11"/>
        <v>#N/A</v>
      </c>
      <c r="L47" s="23"/>
      <c r="M47" s="23"/>
      <c r="N47" s="23"/>
      <c r="O47" s="6">
        <f t="shared" si="4"/>
        <v>28</v>
      </c>
      <c r="P47" s="52"/>
      <c r="Q47" s="52" t="str">
        <f t="shared" si="5"/>
        <v/>
      </c>
      <c r="R47" s="51"/>
      <c r="S47" s="51"/>
      <c r="T47" s="51"/>
      <c r="U47" s="51"/>
      <c r="V47" s="51"/>
      <c r="W47" s="51"/>
      <c r="X47" s="3">
        <f t="shared" si="6"/>
        <v>0</v>
      </c>
      <c r="Y47" s="4">
        <f t="shared" si="7"/>
        <v>0</v>
      </c>
      <c r="Z47" s="5">
        <f t="shared" si="0"/>
        <v>0</v>
      </c>
      <c r="AA47" s="5">
        <f t="shared" si="1"/>
        <v>0</v>
      </c>
      <c r="AB47" s="18">
        <f t="shared" si="2"/>
        <v>0</v>
      </c>
      <c r="AC47" s="7">
        <f t="shared" si="3"/>
        <v>0</v>
      </c>
      <c r="AD47" s="19"/>
      <c r="AF47" s="23"/>
      <c r="AH47" s="8" t="str">
        <f>seznam!B44</f>
        <v>Mihulka Josef</v>
      </c>
    </row>
    <row r="48" spans="2:34" ht="14.3" customHeight="1" thickBot="1" x14ac:dyDescent="0.3">
      <c r="B48" s="11"/>
      <c r="C48" s="29"/>
      <c r="D48" s="28"/>
      <c r="E48" s="28"/>
      <c r="F48" s="20">
        <v>44</v>
      </c>
      <c r="G48" s="21" t="e">
        <f t="shared" si="12"/>
        <v>#N/A</v>
      </c>
      <c r="H48" s="22" t="e">
        <f t="shared" si="8"/>
        <v>#N/A</v>
      </c>
      <c r="I48" s="39" t="e">
        <f t="shared" si="9"/>
        <v>#N/A</v>
      </c>
      <c r="J48" s="40" t="e">
        <f t="shared" si="10"/>
        <v>#N/A</v>
      </c>
      <c r="K48" s="48" t="e">
        <f t="shared" si="11"/>
        <v>#N/A</v>
      </c>
      <c r="L48" s="23"/>
      <c r="M48" s="23"/>
      <c r="N48" s="23"/>
      <c r="O48" s="6">
        <f t="shared" si="4"/>
        <v>28</v>
      </c>
      <c r="P48" s="52"/>
      <c r="Q48" s="52" t="str">
        <f t="shared" si="5"/>
        <v/>
      </c>
      <c r="R48" s="51"/>
      <c r="S48" s="51"/>
      <c r="T48" s="51"/>
      <c r="U48" s="51"/>
      <c r="V48" s="51"/>
      <c r="W48" s="51"/>
      <c r="X48" s="3">
        <f t="shared" si="6"/>
        <v>0</v>
      </c>
      <c r="Y48" s="4">
        <f t="shared" si="7"/>
        <v>0</v>
      </c>
      <c r="Z48" s="5">
        <f t="shared" si="0"/>
        <v>0</v>
      </c>
      <c r="AA48" s="5">
        <f t="shared" si="1"/>
        <v>0</v>
      </c>
      <c r="AB48" s="18">
        <f t="shared" si="2"/>
        <v>0</v>
      </c>
      <c r="AC48" s="7">
        <f t="shared" si="3"/>
        <v>0</v>
      </c>
      <c r="AD48" s="19"/>
      <c r="AF48" s="23"/>
      <c r="AH48" s="8" t="str">
        <f>seznam!B45</f>
        <v>Mikšovičová Sylva</v>
      </c>
    </row>
    <row r="49" spans="2:34" ht="14.3" customHeight="1" thickBot="1" x14ac:dyDescent="0.3">
      <c r="B49" s="11"/>
      <c r="C49" s="29"/>
      <c r="D49" s="28"/>
      <c r="E49" s="28"/>
      <c r="F49" s="20">
        <v>45</v>
      </c>
      <c r="G49" s="21" t="e">
        <f t="shared" si="12"/>
        <v>#N/A</v>
      </c>
      <c r="H49" s="22" t="e">
        <f t="shared" si="8"/>
        <v>#N/A</v>
      </c>
      <c r="I49" s="39" t="e">
        <f t="shared" si="9"/>
        <v>#N/A</v>
      </c>
      <c r="J49" s="40" t="e">
        <f t="shared" si="10"/>
        <v>#N/A</v>
      </c>
      <c r="K49" s="48" t="e">
        <f t="shared" si="11"/>
        <v>#N/A</v>
      </c>
      <c r="L49" s="23"/>
      <c r="M49" s="23"/>
      <c r="N49" s="23"/>
      <c r="O49" s="6">
        <f t="shared" si="4"/>
        <v>28</v>
      </c>
      <c r="P49" s="52"/>
      <c r="Q49" s="52" t="str">
        <f t="shared" si="5"/>
        <v/>
      </c>
      <c r="R49" s="51"/>
      <c r="S49" s="51"/>
      <c r="T49" s="51"/>
      <c r="U49" s="51"/>
      <c r="V49" s="51"/>
      <c r="W49" s="51"/>
      <c r="X49" s="3">
        <f t="shared" si="6"/>
        <v>0</v>
      </c>
      <c r="Y49" s="4">
        <f t="shared" si="7"/>
        <v>0</v>
      </c>
      <c r="Z49" s="5">
        <f t="shared" si="0"/>
        <v>0</v>
      </c>
      <c r="AA49" s="5">
        <f t="shared" si="1"/>
        <v>0</v>
      </c>
      <c r="AB49" s="18">
        <f t="shared" si="2"/>
        <v>0</v>
      </c>
      <c r="AC49" s="7">
        <f t="shared" si="3"/>
        <v>0</v>
      </c>
      <c r="AD49" s="19"/>
      <c r="AF49" s="23"/>
      <c r="AH49" s="8" t="str">
        <f>seznam!B46</f>
        <v>Motyka Vlastimil</v>
      </c>
    </row>
    <row r="50" spans="2:34" ht="14.3" customHeight="1" thickBot="1" x14ac:dyDescent="0.3">
      <c r="B50" s="11"/>
      <c r="C50" s="29"/>
      <c r="D50" s="28"/>
      <c r="E50" s="28"/>
      <c r="F50" s="20">
        <v>46</v>
      </c>
      <c r="G50" s="21" t="e">
        <f t="shared" si="12"/>
        <v>#N/A</v>
      </c>
      <c r="H50" s="22" t="e">
        <f t="shared" si="8"/>
        <v>#N/A</v>
      </c>
      <c r="I50" s="39" t="e">
        <f t="shared" si="9"/>
        <v>#N/A</v>
      </c>
      <c r="J50" s="40" t="e">
        <f t="shared" si="10"/>
        <v>#N/A</v>
      </c>
      <c r="K50" s="48" t="e">
        <f t="shared" si="11"/>
        <v>#N/A</v>
      </c>
      <c r="L50" s="23"/>
      <c r="M50" s="23"/>
      <c r="N50" s="23"/>
      <c r="O50" s="6">
        <f t="shared" si="4"/>
        <v>28</v>
      </c>
      <c r="P50" s="52"/>
      <c r="Q50" s="52" t="str">
        <f t="shared" si="5"/>
        <v/>
      </c>
      <c r="R50" s="51"/>
      <c r="S50" s="51"/>
      <c r="T50" s="51"/>
      <c r="U50" s="51"/>
      <c r="V50" s="51"/>
      <c r="W50" s="51"/>
      <c r="X50" s="3">
        <f t="shared" si="6"/>
        <v>0</v>
      </c>
      <c r="Y50" s="4">
        <f t="shared" si="7"/>
        <v>0</v>
      </c>
      <c r="Z50" s="5">
        <f t="shared" si="0"/>
        <v>0</v>
      </c>
      <c r="AA50" s="5">
        <f t="shared" si="1"/>
        <v>0</v>
      </c>
      <c r="AB50" s="18">
        <f t="shared" si="2"/>
        <v>0</v>
      </c>
      <c r="AC50" s="7">
        <f t="shared" si="3"/>
        <v>0</v>
      </c>
      <c r="AD50" s="19"/>
      <c r="AF50" s="23"/>
      <c r="AH50" s="8" t="str">
        <f>seznam!B47</f>
        <v>Mudrák Jiří Erik</v>
      </c>
    </row>
    <row r="51" spans="2:34" ht="14.3" customHeight="1" thickBot="1" x14ac:dyDescent="0.3">
      <c r="B51" s="11"/>
      <c r="C51" s="29"/>
      <c r="D51" s="28"/>
      <c r="E51" s="28"/>
      <c r="F51" s="20">
        <v>47</v>
      </c>
      <c r="G51" s="21" t="e">
        <f t="shared" si="12"/>
        <v>#N/A</v>
      </c>
      <c r="H51" s="22" t="e">
        <f t="shared" si="8"/>
        <v>#N/A</v>
      </c>
      <c r="I51" s="39" t="e">
        <f t="shared" si="9"/>
        <v>#N/A</v>
      </c>
      <c r="J51" s="40" t="e">
        <f t="shared" si="10"/>
        <v>#N/A</v>
      </c>
      <c r="K51" s="48" t="e">
        <f t="shared" si="11"/>
        <v>#N/A</v>
      </c>
      <c r="L51" s="23"/>
      <c r="M51" s="23"/>
      <c r="N51" s="23"/>
      <c r="O51" s="6">
        <f t="shared" si="4"/>
        <v>28</v>
      </c>
      <c r="P51" s="52"/>
      <c r="Q51" s="52" t="str">
        <f t="shared" si="5"/>
        <v/>
      </c>
      <c r="R51" s="51"/>
      <c r="S51" s="51"/>
      <c r="T51" s="51"/>
      <c r="U51" s="51"/>
      <c r="V51" s="51"/>
      <c r="W51" s="51"/>
      <c r="X51" s="3">
        <f t="shared" si="6"/>
        <v>0</v>
      </c>
      <c r="Y51" s="4">
        <f t="shared" si="7"/>
        <v>0</v>
      </c>
      <c r="Z51" s="5">
        <f t="shared" si="0"/>
        <v>0</v>
      </c>
      <c r="AA51" s="5">
        <f t="shared" si="1"/>
        <v>0</v>
      </c>
      <c r="AB51" s="18">
        <f t="shared" si="2"/>
        <v>0</v>
      </c>
      <c r="AC51" s="7">
        <f t="shared" si="3"/>
        <v>0</v>
      </c>
      <c r="AD51" s="19"/>
      <c r="AF51" s="23"/>
      <c r="AH51" s="8" t="str">
        <f>seznam!B48</f>
        <v>Müller Vladimír</v>
      </c>
    </row>
    <row r="52" spans="2:34" ht="14.3" customHeight="1" thickBot="1" x14ac:dyDescent="0.3">
      <c r="B52" s="11"/>
      <c r="C52" s="29"/>
      <c r="D52" s="28"/>
      <c r="E52" s="28"/>
      <c r="F52" s="20">
        <v>48</v>
      </c>
      <c r="G52" s="21" t="e">
        <f t="shared" si="12"/>
        <v>#N/A</v>
      </c>
      <c r="H52" s="22" t="e">
        <f t="shared" si="8"/>
        <v>#N/A</v>
      </c>
      <c r="I52" s="39" t="e">
        <f t="shared" si="9"/>
        <v>#N/A</v>
      </c>
      <c r="J52" s="40" t="e">
        <f t="shared" si="10"/>
        <v>#N/A</v>
      </c>
      <c r="K52" s="48" t="e">
        <f t="shared" si="11"/>
        <v>#N/A</v>
      </c>
      <c r="L52" s="23"/>
      <c r="M52" s="23"/>
      <c r="N52" s="23"/>
      <c r="O52" s="6">
        <f t="shared" si="4"/>
        <v>28</v>
      </c>
      <c r="P52" s="52"/>
      <c r="Q52" s="52" t="str">
        <f t="shared" si="5"/>
        <v/>
      </c>
      <c r="R52" s="51"/>
      <c r="S52" s="51"/>
      <c r="T52" s="51"/>
      <c r="U52" s="51"/>
      <c r="V52" s="51"/>
      <c r="W52" s="51"/>
      <c r="X52" s="3">
        <f t="shared" si="6"/>
        <v>0</v>
      </c>
      <c r="Y52" s="4">
        <f t="shared" si="7"/>
        <v>0</v>
      </c>
      <c r="Z52" s="5">
        <f t="shared" si="0"/>
        <v>0</v>
      </c>
      <c r="AA52" s="5">
        <f t="shared" si="1"/>
        <v>0</v>
      </c>
      <c r="AB52" s="18">
        <f t="shared" si="2"/>
        <v>0</v>
      </c>
      <c r="AC52" s="7">
        <f t="shared" si="3"/>
        <v>0</v>
      </c>
      <c r="AD52" s="19"/>
      <c r="AF52" s="23"/>
      <c r="AH52" s="8" t="str">
        <f>seznam!B49</f>
        <v>Novák Danek</v>
      </c>
    </row>
    <row r="53" spans="2:34" ht="14.3" customHeight="1" thickBot="1" x14ac:dyDescent="0.3">
      <c r="B53" s="11"/>
      <c r="C53" s="29"/>
      <c r="D53" s="28"/>
      <c r="E53" s="28"/>
      <c r="F53" s="20">
        <v>49</v>
      </c>
      <c r="G53" s="21" t="e">
        <f t="shared" si="12"/>
        <v>#N/A</v>
      </c>
      <c r="H53" s="22" t="e">
        <f t="shared" si="8"/>
        <v>#N/A</v>
      </c>
      <c r="I53" s="39" t="e">
        <f t="shared" si="9"/>
        <v>#N/A</v>
      </c>
      <c r="J53" s="40" t="e">
        <f t="shared" si="10"/>
        <v>#N/A</v>
      </c>
      <c r="K53" s="48" t="e">
        <f t="shared" si="11"/>
        <v>#N/A</v>
      </c>
      <c r="L53" s="23"/>
      <c r="M53" s="23"/>
      <c r="N53" s="23"/>
      <c r="O53" s="6">
        <f t="shared" si="4"/>
        <v>28</v>
      </c>
      <c r="P53" s="52"/>
      <c r="Q53" s="52" t="str">
        <f t="shared" si="5"/>
        <v/>
      </c>
      <c r="R53" s="51"/>
      <c r="S53" s="51"/>
      <c r="T53" s="51"/>
      <c r="U53" s="51"/>
      <c r="V53" s="51"/>
      <c r="W53" s="51"/>
      <c r="X53" s="3">
        <f t="shared" si="6"/>
        <v>0</v>
      </c>
      <c r="Y53" s="4">
        <f t="shared" si="7"/>
        <v>0</v>
      </c>
      <c r="Z53" s="5">
        <f t="shared" si="0"/>
        <v>0</v>
      </c>
      <c r="AA53" s="5">
        <f t="shared" si="1"/>
        <v>0</v>
      </c>
      <c r="AB53" s="18">
        <f t="shared" si="2"/>
        <v>0</v>
      </c>
      <c r="AC53" s="7">
        <f t="shared" si="3"/>
        <v>0</v>
      </c>
      <c r="AD53" s="19"/>
      <c r="AF53" s="23"/>
      <c r="AH53" s="8" t="str">
        <f>seznam!B50</f>
        <v>Novák Josef</v>
      </c>
    </row>
    <row r="54" spans="2:34" ht="14.3" customHeight="1" thickBot="1" x14ac:dyDescent="0.3">
      <c r="B54" s="11"/>
      <c r="C54" s="29"/>
      <c r="D54" s="28"/>
      <c r="E54" s="28"/>
      <c r="F54" s="20">
        <v>50</v>
      </c>
      <c r="G54" s="21" t="e">
        <f t="shared" si="12"/>
        <v>#N/A</v>
      </c>
      <c r="H54" s="22" t="e">
        <f t="shared" si="8"/>
        <v>#N/A</v>
      </c>
      <c r="I54" s="39" t="e">
        <f t="shared" si="9"/>
        <v>#N/A</v>
      </c>
      <c r="J54" s="40" t="e">
        <f t="shared" si="10"/>
        <v>#N/A</v>
      </c>
      <c r="K54" s="48" t="e">
        <f t="shared" si="11"/>
        <v>#N/A</v>
      </c>
      <c r="L54" s="23"/>
      <c r="M54" s="23"/>
      <c r="N54" s="23"/>
      <c r="O54" s="6">
        <f t="shared" si="4"/>
        <v>28</v>
      </c>
      <c r="P54" s="52"/>
      <c r="Q54" s="52" t="str">
        <f t="shared" si="5"/>
        <v/>
      </c>
      <c r="R54" s="51"/>
      <c r="S54" s="51"/>
      <c r="T54" s="51"/>
      <c r="U54" s="51"/>
      <c r="V54" s="51"/>
      <c r="W54" s="51"/>
      <c r="X54" s="3">
        <f t="shared" si="6"/>
        <v>0</v>
      </c>
      <c r="Y54" s="4">
        <f t="shared" si="7"/>
        <v>0</v>
      </c>
      <c r="Z54" s="5">
        <f t="shared" si="0"/>
        <v>0</v>
      </c>
      <c r="AA54" s="5">
        <f t="shared" si="1"/>
        <v>0</v>
      </c>
      <c r="AB54" s="18">
        <f t="shared" si="2"/>
        <v>0</v>
      </c>
      <c r="AC54" s="7">
        <f t="shared" si="3"/>
        <v>0</v>
      </c>
      <c r="AD54" s="19"/>
      <c r="AF54" s="23"/>
      <c r="AH54" s="8" t="str">
        <f>seznam!B51</f>
        <v>Novák Radek</v>
      </c>
    </row>
    <row r="55" spans="2:34" ht="14.3" customHeight="1" thickBot="1" x14ac:dyDescent="0.3">
      <c r="B55" s="11"/>
      <c r="C55" s="29"/>
      <c r="D55" s="28"/>
      <c r="E55" s="28"/>
      <c r="F55" s="20">
        <v>51</v>
      </c>
      <c r="G55" s="21" t="e">
        <f t="shared" si="12"/>
        <v>#N/A</v>
      </c>
      <c r="H55" s="22" t="e">
        <f t="shared" si="8"/>
        <v>#N/A</v>
      </c>
      <c r="I55" s="39" t="e">
        <f t="shared" si="9"/>
        <v>#N/A</v>
      </c>
      <c r="J55" s="40" t="e">
        <f t="shared" si="10"/>
        <v>#N/A</v>
      </c>
      <c r="K55" s="48" t="e">
        <f t="shared" si="11"/>
        <v>#N/A</v>
      </c>
      <c r="L55" s="23"/>
      <c r="M55" s="23"/>
      <c r="N55" s="23"/>
      <c r="O55" s="6">
        <f t="shared" si="4"/>
        <v>28</v>
      </c>
      <c r="P55" s="52"/>
      <c r="Q55" s="52" t="str">
        <f t="shared" si="5"/>
        <v/>
      </c>
      <c r="R55" s="51"/>
      <c r="S55" s="51"/>
      <c r="T55" s="51"/>
      <c r="U55" s="51"/>
      <c r="V55" s="51"/>
      <c r="W55" s="51"/>
      <c r="X55" s="3">
        <f t="shared" si="6"/>
        <v>0</v>
      </c>
      <c r="Y55" s="4">
        <f t="shared" si="7"/>
        <v>0</v>
      </c>
      <c r="Z55" s="5">
        <f t="shared" si="0"/>
        <v>0</v>
      </c>
      <c r="AA55" s="5">
        <f t="shared" si="1"/>
        <v>0</v>
      </c>
      <c r="AB55" s="18">
        <f t="shared" si="2"/>
        <v>0</v>
      </c>
      <c r="AC55" s="7">
        <f t="shared" si="3"/>
        <v>0</v>
      </c>
      <c r="AD55" s="19"/>
      <c r="AF55" s="23"/>
      <c r="AH55" s="8" t="str">
        <f>seznam!B52</f>
        <v>Nováková Ivana</v>
      </c>
    </row>
    <row r="56" spans="2:34" ht="14.3" customHeight="1" thickBot="1" x14ac:dyDescent="0.3">
      <c r="B56" s="11"/>
      <c r="C56" s="29"/>
      <c r="D56" s="28"/>
      <c r="E56" s="28"/>
      <c r="F56" s="20">
        <v>52</v>
      </c>
      <c r="G56" s="21" t="e">
        <f t="shared" si="12"/>
        <v>#N/A</v>
      </c>
      <c r="H56" s="22" t="e">
        <f t="shared" si="8"/>
        <v>#N/A</v>
      </c>
      <c r="I56" s="39" t="e">
        <f t="shared" si="9"/>
        <v>#N/A</v>
      </c>
      <c r="J56" s="40" t="e">
        <f t="shared" si="10"/>
        <v>#N/A</v>
      </c>
      <c r="K56" s="48" t="e">
        <f t="shared" si="11"/>
        <v>#N/A</v>
      </c>
      <c r="L56" s="23"/>
      <c r="M56" s="23"/>
      <c r="N56" s="23"/>
      <c r="O56" s="6">
        <f t="shared" si="4"/>
        <v>28</v>
      </c>
      <c r="P56" s="52"/>
      <c r="Q56" s="52" t="str">
        <f t="shared" si="5"/>
        <v/>
      </c>
      <c r="R56" s="51"/>
      <c r="S56" s="51"/>
      <c r="T56" s="51"/>
      <c r="U56" s="51"/>
      <c r="V56" s="51"/>
      <c r="W56" s="51"/>
      <c r="X56" s="3">
        <f t="shared" si="6"/>
        <v>0</v>
      </c>
      <c r="Y56" s="4">
        <f t="shared" si="7"/>
        <v>0</v>
      </c>
      <c r="Z56" s="5">
        <f t="shared" si="0"/>
        <v>0</v>
      </c>
      <c r="AA56" s="5">
        <f t="shared" si="1"/>
        <v>0</v>
      </c>
      <c r="AB56" s="18">
        <f t="shared" si="2"/>
        <v>0</v>
      </c>
      <c r="AC56" s="7">
        <f t="shared" si="3"/>
        <v>0</v>
      </c>
      <c r="AD56" s="19"/>
      <c r="AF56" s="23"/>
      <c r="AH56" s="8" t="str">
        <f>seznam!B53</f>
        <v>Orság Karel</v>
      </c>
    </row>
    <row r="57" spans="2:34" ht="14.3" customHeight="1" thickBot="1" x14ac:dyDescent="0.3">
      <c r="B57" s="11"/>
      <c r="C57" s="29"/>
      <c r="D57" s="28"/>
      <c r="E57" s="28"/>
      <c r="F57" s="20">
        <v>53</v>
      </c>
      <c r="G57" s="21" t="e">
        <f t="shared" si="12"/>
        <v>#N/A</v>
      </c>
      <c r="H57" s="22" t="e">
        <f t="shared" si="8"/>
        <v>#N/A</v>
      </c>
      <c r="I57" s="39" t="e">
        <f t="shared" si="9"/>
        <v>#N/A</v>
      </c>
      <c r="J57" s="40" t="e">
        <f t="shared" si="10"/>
        <v>#N/A</v>
      </c>
      <c r="K57" s="48" t="e">
        <f t="shared" si="11"/>
        <v>#N/A</v>
      </c>
      <c r="L57" s="23"/>
      <c r="M57" s="23"/>
      <c r="N57" s="23"/>
      <c r="O57" s="6">
        <f t="shared" si="4"/>
        <v>28</v>
      </c>
      <c r="P57" s="52"/>
      <c r="Q57" s="52" t="str">
        <f t="shared" si="5"/>
        <v/>
      </c>
      <c r="R57" s="51"/>
      <c r="S57" s="51"/>
      <c r="T57" s="51"/>
      <c r="U57" s="51"/>
      <c r="V57" s="51"/>
      <c r="W57" s="51"/>
      <c r="X57" s="3">
        <f t="shared" si="6"/>
        <v>0</v>
      </c>
      <c r="Y57" s="4">
        <f t="shared" si="7"/>
        <v>0</v>
      </c>
      <c r="Z57" s="5">
        <f t="shared" si="0"/>
        <v>0</v>
      </c>
      <c r="AA57" s="5">
        <f t="shared" si="1"/>
        <v>0</v>
      </c>
      <c r="AB57" s="18">
        <f t="shared" si="2"/>
        <v>0</v>
      </c>
      <c r="AC57" s="7">
        <f t="shared" si="3"/>
        <v>0</v>
      </c>
      <c r="AD57" s="19"/>
      <c r="AF57" s="23"/>
      <c r="AH57" s="8" t="str">
        <f>seznam!B54</f>
        <v>Orságová Jana</v>
      </c>
    </row>
    <row r="58" spans="2:34" ht="14.3" customHeight="1" thickBot="1" x14ac:dyDescent="0.3">
      <c r="B58" s="11"/>
      <c r="C58" s="29"/>
      <c r="D58" s="28"/>
      <c r="E58" s="28"/>
      <c r="F58" s="20">
        <v>54</v>
      </c>
      <c r="G58" s="21" t="e">
        <f t="shared" si="12"/>
        <v>#N/A</v>
      </c>
      <c r="H58" s="22" t="e">
        <f t="shared" si="8"/>
        <v>#N/A</v>
      </c>
      <c r="I58" s="39" t="e">
        <f t="shared" si="9"/>
        <v>#N/A</v>
      </c>
      <c r="J58" s="40" t="e">
        <f t="shared" si="10"/>
        <v>#N/A</v>
      </c>
      <c r="K58" s="48" t="e">
        <f t="shared" si="11"/>
        <v>#N/A</v>
      </c>
      <c r="L58" s="23"/>
      <c r="M58" s="23"/>
      <c r="N58" s="23"/>
      <c r="O58" s="6">
        <f t="shared" si="4"/>
        <v>28</v>
      </c>
      <c r="P58" s="52"/>
      <c r="Q58" s="52" t="str">
        <f t="shared" si="5"/>
        <v/>
      </c>
      <c r="R58" s="51"/>
      <c r="S58" s="51"/>
      <c r="T58" s="51"/>
      <c r="U58" s="51"/>
      <c r="V58" s="51"/>
      <c r="W58" s="51"/>
      <c r="X58" s="3">
        <f t="shared" si="6"/>
        <v>0</v>
      </c>
      <c r="Y58" s="4">
        <f t="shared" si="7"/>
        <v>0</v>
      </c>
      <c r="Z58" s="5">
        <f t="shared" si="0"/>
        <v>0</v>
      </c>
      <c r="AA58" s="5">
        <f t="shared" si="1"/>
        <v>0</v>
      </c>
      <c r="AB58" s="18">
        <f t="shared" si="2"/>
        <v>0</v>
      </c>
      <c r="AC58" s="7">
        <f t="shared" si="3"/>
        <v>0</v>
      </c>
      <c r="AD58" s="19"/>
      <c r="AF58" s="23"/>
      <c r="AH58" s="8" t="str">
        <f>seznam!B55</f>
        <v>Pasičnyk Ivan</v>
      </c>
    </row>
    <row r="59" spans="2:34" ht="14.3" customHeight="1" thickBot="1" x14ac:dyDescent="0.3">
      <c r="B59" s="11"/>
      <c r="C59" s="29"/>
      <c r="D59" s="28"/>
      <c r="E59" s="28"/>
      <c r="F59" s="20">
        <v>55</v>
      </c>
      <c r="G59" s="21" t="e">
        <f t="shared" si="12"/>
        <v>#N/A</v>
      </c>
      <c r="H59" s="22" t="e">
        <f t="shared" si="8"/>
        <v>#N/A</v>
      </c>
      <c r="I59" s="39" t="e">
        <f t="shared" si="9"/>
        <v>#N/A</v>
      </c>
      <c r="J59" s="40" t="e">
        <f t="shared" si="10"/>
        <v>#N/A</v>
      </c>
      <c r="K59" s="48" t="e">
        <f t="shared" si="11"/>
        <v>#N/A</v>
      </c>
      <c r="L59" s="23"/>
      <c r="M59" s="23"/>
      <c r="N59" s="23"/>
      <c r="O59" s="6">
        <f t="shared" si="4"/>
        <v>28</v>
      </c>
      <c r="P59" s="52"/>
      <c r="Q59" s="52" t="str">
        <f t="shared" si="5"/>
        <v/>
      </c>
      <c r="R59" s="51"/>
      <c r="S59" s="51"/>
      <c r="T59" s="51"/>
      <c r="U59" s="51"/>
      <c r="V59" s="51"/>
      <c r="W59" s="51"/>
      <c r="X59" s="3">
        <f t="shared" si="6"/>
        <v>0</v>
      </c>
      <c r="Y59" s="4">
        <f t="shared" si="7"/>
        <v>0</v>
      </c>
      <c r="Z59" s="5">
        <f t="shared" si="0"/>
        <v>0</v>
      </c>
      <c r="AA59" s="5">
        <f t="shared" si="1"/>
        <v>0</v>
      </c>
      <c r="AB59" s="18">
        <f t="shared" si="2"/>
        <v>0</v>
      </c>
      <c r="AC59" s="7">
        <f t="shared" si="3"/>
        <v>0</v>
      </c>
      <c r="AD59" s="19"/>
      <c r="AF59" s="23"/>
      <c r="AH59" s="8" t="str">
        <f>seznam!B56</f>
        <v>Pazděra Jaroslav</v>
      </c>
    </row>
    <row r="60" spans="2:34" ht="14.3" customHeight="1" thickBot="1" x14ac:dyDescent="0.3">
      <c r="B60" s="11"/>
      <c r="C60" s="29"/>
      <c r="D60" s="28"/>
      <c r="E60" s="28"/>
      <c r="F60" s="20">
        <v>56</v>
      </c>
      <c r="G60" s="21" t="e">
        <f t="shared" si="12"/>
        <v>#N/A</v>
      </c>
      <c r="H60" s="22" t="e">
        <f t="shared" si="8"/>
        <v>#N/A</v>
      </c>
      <c r="I60" s="39" t="e">
        <f t="shared" si="9"/>
        <v>#N/A</v>
      </c>
      <c r="J60" s="40" t="e">
        <f t="shared" si="10"/>
        <v>#N/A</v>
      </c>
      <c r="K60" s="48" t="e">
        <f t="shared" si="11"/>
        <v>#N/A</v>
      </c>
      <c r="L60" s="23"/>
      <c r="M60" s="23"/>
      <c r="N60" s="23"/>
      <c r="O60" s="6">
        <f t="shared" si="4"/>
        <v>28</v>
      </c>
      <c r="P60" s="52"/>
      <c r="Q60" s="52" t="str">
        <f t="shared" si="5"/>
        <v/>
      </c>
      <c r="R60" s="51"/>
      <c r="S60" s="51"/>
      <c r="T60" s="51"/>
      <c r="U60" s="51"/>
      <c r="V60" s="51"/>
      <c r="W60" s="51"/>
      <c r="X60" s="3">
        <f t="shared" si="6"/>
        <v>0</v>
      </c>
      <c r="Y60" s="4">
        <f t="shared" si="7"/>
        <v>0</v>
      </c>
      <c r="Z60" s="5">
        <f t="shared" si="0"/>
        <v>0</v>
      </c>
      <c r="AA60" s="5">
        <f t="shared" si="1"/>
        <v>0</v>
      </c>
      <c r="AB60" s="18">
        <f t="shared" si="2"/>
        <v>0</v>
      </c>
      <c r="AC60" s="7">
        <f t="shared" si="3"/>
        <v>0</v>
      </c>
      <c r="AD60" s="19"/>
      <c r="AF60" s="23"/>
      <c r="AH60" s="8" t="str">
        <f>seznam!B57</f>
        <v>Pecha Lumír</v>
      </c>
    </row>
    <row r="61" spans="2:34" ht="14.3" customHeight="1" thickBot="1" x14ac:dyDescent="0.3">
      <c r="B61" s="11"/>
      <c r="C61" s="29"/>
      <c r="D61" s="28"/>
      <c r="E61" s="28"/>
      <c r="F61" s="20">
        <v>57</v>
      </c>
      <c r="G61" s="21" t="e">
        <f t="shared" si="12"/>
        <v>#N/A</v>
      </c>
      <c r="H61" s="22" t="e">
        <f t="shared" si="8"/>
        <v>#N/A</v>
      </c>
      <c r="I61" s="39" t="e">
        <f t="shared" si="9"/>
        <v>#N/A</v>
      </c>
      <c r="J61" s="40" t="e">
        <f t="shared" si="10"/>
        <v>#N/A</v>
      </c>
      <c r="K61" s="48" t="e">
        <f t="shared" si="11"/>
        <v>#N/A</v>
      </c>
      <c r="L61" s="23"/>
      <c r="M61" s="23"/>
      <c r="N61" s="23"/>
      <c r="O61" s="6">
        <f t="shared" si="4"/>
        <v>28</v>
      </c>
      <c r="P61" s="52"/>
      <c r="Q61" s="52" t="str">
        <f t="shared" si="5"/>
        <v/>
      </c>
      <c r="R61" s="51"/>
      <c r="S61" s="51"/>
      <c r="T61" s="51"/>
      <c r="U61" s="51"/>
      <c r="V61" s="51"/>
      <c r="W61" s="51"/>
      <c r="X61" s="3">
        <f t="shared" si="6"/>
        <v>0</v>
      </c>
      <c r="Y61" s="4">
        <f t="shared" si="7"/>
        <v>0</v>
      </c>
      <c r="Z61" s="5">
        <f t="shared" si="0"/>
        <v>0</v>
      </c>
      <c r="AA61" s="5">
        <f t="shared" si="1"/>
        <v>0</v>
      </c>
      <c r="AB61" s="18">
        <f t="shared" si="2"/>
        <v>0</v>
      </c>
      <c r="AC61" s="7">
        <f t="shared" si="3"/>
        <v>0</v>
      </c>
      <c r="AD61" s="19"/>
      <c r="AF61" s="23"/>
      <c r="AH61" s="8" t="str">
        <f>seznam!B58</f>
        <v>Pechová Karin</v>
      </c>
    </row>
    <row r="62" spans="2:34" ht="14.3" customHeight="1" thickBot="1" x14ac:dyDescent="0.3">
      <c r="B62" s="11"/>
      <c r="C62" s="29"/>
      <c r="D62" s="28"/>
      <c r="E62" s="28"/>
      <c r="F62" s="20">
        <v>58</v>
      </c>
      <c r="G62" s="21" t="e">
        <f t="shared" si="12"/>
        <v>#N/A</v>
      </c>
      <c r="H62" s="22" t="e">
        <f t="shared" si="8"/>
        <v>#N/A</v>
      </c>
      <c r="I62" s="39" t="e">
        <f t="shared" si="9"/>
        <v>#N/A</v>
      </c>
      <c r="J62" s="40" t="e">
        <f t="shared" si="10"/>
        <v>#N/A</v>
      </c>
      <c r="K62" s="48" t="e">
        <f t="shared" si="11"/>
        <v>#N/A</v>
      </c>
      <c r="L62" s="23"/>
      <c r="M62" s="23"/>
      <c r="N62" s="23"/>
      <c r="O62" s="6">
        <f t="shared" si="4"/>
        <v>28</v>
      </c>
      <c r="P62" s="52"/>
      <c r="Q62" s="52" t="str">
        <f t="shared" si="5"/>
        <v/>
      </c>
      <c r="R62" s="51"/>
      <c r="S62" s="51"/>
      <c r="T62" s="51"/>
      <c r="U62" s="51"/>
      <c r="V62" s="51"/>
      <c r="W62" s="51"/>
      <c r="X62" s="3">
        <f t="shared" si="6"/>
        <v>0</v>
      </c>
      <c r="Y62" s="4">
        <f t="shared" si="7"/>
        <v>0</v>
      </c>
      <c r="Z62" s="5">
        <f t="shared" si="0"/>
        <v>0</v>
      </c>
      <c r="AA62" s="5">
        <f t="shared" si="1"/>
        <v>0</v>
      </c>
      <c r="AB62" s="18">
        <f t="shared" si="2"/>
        <v>0</v>
      </c>
      <c r="AC62" s="7">
        <f t="shared" si="3"/>
        <v>0</v>
      </c>
      <c r="AD62" s="19"/>
      <c r="AF62" s="23"/>
      <c r="AH62" s="8" t="str">
        <f>seznam!B59</f>
        <v>Ponczová Dáša</v>
      </c>
    </row>
    <row r="63" spans="2:34" ht="14.3" customHeight="1" thickBot="1" x14ac:dyDescent="0.3">
      <c r="B63" s="11"/>
      <c r="C63" s="29"/>
      <c r="D63" s="28"/>
      <c r="E63" s="28"/>
      <c r="F63" s="20">
        <v>59</v>
      </c>
      <c r="G63" s="21" t="e">
        <f t="shared" si="12"/>
        <v>#N/A</v>
      </c>
      <c r="H63" s="22" t="e">
        <f t="shared" si="8"/>
        <v>#N/A</v>
      </c>
      <c r="I63" s="39" t="e">
        <f t="shared" si="9"/>
        <v>#N/A</v>
      </c>
      <c r="J63" s="40" t="e">
        <f t="shared" si="10"/>
        <v>#N/A</v>
      </c>
      <c r="K63" s="48" t="e">
        <f t="shared" si="11"/>
        <v>#N/A</v>
      </c>
      <c r="L63" s="23"/>
      <c r="M63" s="23"/>
      <c r="N63" s="23"/>
      <c r="O63" s="6">
        <f t="shared" si="4"/>
        <v>28</v>
      </c>
      <c r="P63" s="52"/>
      <c r="Q63" s="52" t="str">
        <f t="shared" si="5"/>
        <v/>
      </c>
      <c r="R63" s="51"/>
      <c r="S63" s="51"/>
      <c r="T63" s="51"/>
      <c r="U63" s="51"/>
      <c r="V63" s="51"/>
      <c r="W63" s="51"/>
      <c r="X63" s="3">
        <f t="shared" si="6"/>
        <v>0</v>
      </c>
      <c r="Y63" s="4">
        <f t="shared" si="7"/>
        <v>0</v>
      </c>
      <c r="Z63" s="5">
        <f t="shared" si="0"/>
        <v>0</v>
      </c>
      <c r="AA63" s="5">
        <f t="shared" si="1"/>
        <v>0</v>
      </c>
      <c r="AB63" s="18">
        <f t="shared" si="2"/>
        <v>0</v>
      </c>
      <c r="AC63" s="7">
        <f t="shared" si="3"/>
        <v>0</v>
      </c>
      <c r="AD63" s="19"/>
      <c r="AF63" s="23"/>
      <c r="AH63" s="8" t="str">
        <f>seznam!B60</f>
        <v>Pravda Miroslav</v>
      </c>
    </row>
    <row r="64" spans="2:34" ht="14.3" customHeight="1" thickBot="1" x14ac:dyDescent="0.3">
      <c r="B64" s="11"/>
      <c r="C64" s="29"/>
      <c r="D64" s="28"/>
      <c r="E64" s="28"/>
      <c r="F64" s="20">
        <v>60</v>
      </c>
      <c r="G64" s="21" t="e">
        <f t="shared" si="12"/>
        <v>#N/A</v>
      </c>
      <c r="H64" s="22" t="e">
        <f t="shared" si="8"/>
        <v>#N/A</v>
      </c>
      <c r="I64" s="39" t="e">
        <f t="shared" si="9"/>
        <v>#N/A</v>
      </c>
      <c r="J64" s="40" t="e">
        <f t="shared" si="10"/>
        <v>#N/A</v>
      </c>
      <c r="K64" s="48" t="e">
        <f t="shared" si="11"/>
        <v>#N/A</v>
      </c>
      <c r="L64" s="23"/>
      <c r="M64" s="23"/>
      <c r="N64" s="23"/>
      <c r="O64" s="6">
        <f t="shared" si="4"/>
        <v>28</v>
      </c>
      <c r="P64" s="52"/>
      <c r="Q64" s="52" t="str">
        <f t="shared" si="5"/>
        <v/>
      </c>
      <c r="R64" s="51"/>
      <c r="S64" s="51"/>
      <c r="T64" s="51"/>
      <c r="U64" s="51"/>
      <c r="V64" s="51"/>
      <c r="W64" s="51"/>
      <c r="X64" s="3">
        <f t="shared" si="6"/>
        <v>0</v>
      </c>
      <c r="Y64" s="4">
        <f t="shared" si="7"/>
        <v>0</v>
      </c>
      <c r="Z64" s="5">
        <f t="shared" si="0"/>
        <v>0</v>
      </c>
      <c r="AA64" s="5">
        <f t="shared" si="1"/>
        <v>0</v>
      </c>
      <c r="AB64" s="18">
        <f t="shared" si="2"/>
        <v>0</v>
      </c>
      <c r="AC64" s="7">
        <f t="shared" si="3"/>
        <v>0</v>
      </c>
      <c r="AD64" s="19"/>
      <c r="AF64" s="23"/>
      <c r="AH64" s="8" t="str">
        <f>seznam!B61</f>
        <v>Prokop Tomáš</v>
      </c>
    </row>
    <row r="65" spans="2:34" ht="14.3" customHeight="1" thickBot="1" x14ac:dyDescent="0.3">
      <c r="B65" s="11"/>
      <c r="C65" s="29"/>
      <c r="D65" s="28"/>
      <c r="E65" s="28"/>
      <c r="F65" s="20">
        <v>61</v>
      </c>
      <c r="G65" s="21" t="e">
        <f t="shared" si="12"/>
        <v>#N/A</v>
      </c>
      <c r="H65" s="22" t="e">
        <f t="shared" si="8"/>
        <v>#N/A</v>
      </c>
      <c r="I65" s="39" t="e">
        <f t="shared" si="9"/>
        <v>#N/A</v>
      </c>
      <c r="J65" s="40" t="e">
        <f t="shared" si="10"/>
        <v>#N/A</v>
      </c>
      <c r="K65" s="48" t="e">
        <f t="shared" si="11"/>
        <v>#N/A</v>
      </c>
      <c r="L65" s="23"/>
      <c r="M65" s="23"/>
      <c r="N65" s="23"/>
      <c r="O65" s="6">
        <f t="shared" si="4"/>
        <v>28</v>
      </c>
      <c r="P65" s="52"/>
      <c r="Q65" s="52" t="str">
        <f t="shared" si="5"/>
        <v/>
      </c>
      <c r="R65" s="51"/>
      <c r="S65" s="51"/>
      <c r="T65" s="51"/>
      <c r="U65" s="51"/>
      <c r="V65" s="51"/>
      <c r="W65" s="51"/>
      <c r="X65" s="3">
        <f t="shared" si="6"/>
        <v>0</v>
      </c>
      <c r="Y65" s="4">
        <f t="shared" si="7"/>
        <v>0</v>
      </c>
      <c r="Z65" s="5">
        <f t="shared" si="0"/>
        <v>0</v>
      </c>
      <c r="AA65" s="5">
        <f t="shared" si="1"/>
        <v>0</v>
      </c>
      <c r="AB65" s="18">
        <f t="shared" si="2"/>
        <v>0</v>
      </c>
      <c r="AC65" s="7">
        <f t="shared" si="3"/>
        <v>0</v>
      </c>
      <c r="AD65" s="19"/>
      <c r="AF65" s="23"/>
      <c r="AH65" s="8" t="str">
        <f>seznam!B62</f>
        <v>Schindler Radek</v>
      </c>
    </row>
    <row r="66" spans="2:34" ht="14.3" customHeight="1" thickBot="1" x14ac:dyDescent="0.3">
      <c r="B66" s="11"/>
      <c r="C66" s="29"/>
      <c r="D66" s="28"/>
      <c r="E66" s="28"/>
      <c r="F66" s="20">
        <v>62</v>
      </c>
      <c r="G66" s="21" t="e">
        <f t="shared" si="12"/>
        <v>#N/A</v>
      </c>
      <c r="H66" s="22" t="e">
        <f t="shared" si="8"/>
        <v>#N/A</v>
      </c>
      <c r="I66" s="39" t="e">
        <f t="shared" si="9"/>
        <v>#N/A</v>
      </c>
      <c r="J66" s="40" t="e">
        <f t="shared" si="10"/>
        <v>#N/A</v>
      </c>
      <c r="K66" s="48" t="e">
        <f t="shared" si="11"/>
        <v>#N/A</v>
      </c>
      <c r="L66" s="23"/>
      <c r="M66" s="23"/>
      <c r="N66" s="23"/>
      <c r="O66" s="6">
        <f t="shared" si="4"/>
        <v>28</v>
      </c>
      <c r="P66" s="52"/>
      <c r="Q66" s="52" t="str">
        <f t="shared" si="5"/>
        <v/>
      </c>
      <c r="R66" s="51"/>
      <c r="S66" s="51"/>
      <c r="T66" s="51"/>
      <c r="U66" s="51"/>
      <c r="V66" s="51"/>
      <c r="W66" s="51"/>
      <c r="X66" s="3">
        <f t="shared" si="6"/>
        <v>0</v>
      </c>
      <c r="Y66" s="4">
        <f t="shared" si="7"/>
        <v>0</v>
      </c>
      <c r="Z66" s="5">
        <f t="shared" si="0"/>
        <v>0</v>
      </c>
      <c r="AA66" s="5">
        <f t="shared" si="1"/>
        <v>0</v>
      </c>
      <c r="AB66" s="18">
        <f t="shared" si="2"/>
        <v>0</v>
      </c>
      <c r="AC66" s="7">
        <f t="shared" si="3"/>
        <v>0</v>
      </c>
      <c r="AD66" s="19"/>
      <c r="AF66" s="23"/>
      <c r="AH66" s="8" t="str">
        <f>seznam!B63</f>
        <v>Šatný Kristián</v>
      </c>
    </row>
    <row r="67" spans="2:34" ht="14.3" customHeight="1" thickBot="1" x14ac:dyDescent="0.3">
      <c r="B67" s="11"/>
      <c r="C67" s="29"/>
      <c r="D67" s="28"/>
      <c r="E67" s="28"/>
      <c r="F67" s="20">
        <v>63</v>
      </c>
      <c r="G67" s="21" t="e">
        <f t="shared" si="12"/>
        <v>#N/A</v>
      </c>
      <c r="H67" s="22" t="e">
        <f t="shared" si="8"/>
        <v>#N/A</v>
      </c>
      <c r="I67" s="39" t="e">
        <f t="shared" si="9"/>
        <v>#N/A</v>
      </c>
      <c r="J67" s="40" t="e">
        <f t="shared" si="10"/>
        <v>#N/A</v>
      </c>
      <c r="K67" s="48" t="e">
        <f t="shared" si="11"/>
        <v>#N/A</v>
      </c>
      <c r="L67" s="23"/>
      <c r="M67" s="23"/>
      <c r="N67" s="23"/>
      <c r="O67" s="6">
        <f t="shared" si="4"/>
        <v>28</v>
      </c>
      <c r="P67" s="52"/>
      <c r="Q67" s="52" t="str">
        <f t="shared" si="5"/>
        <v/>
      </c>
      <c r="R67" s="51"/>
      <c r="S67" s="51"/>
      <c r="T67" s="51"/>
      <c r="U67" s="51"/>
      <c r="V67" s="51"/>
      <c r="W67" s="51"/>
      <c r="X67" s="3">
        <f t="shared" si="6"/>
        <v>0</v>
      </c>
      <c r="Y67" s="4">
        <f t="shared" si="7"/>
        <v>0</v>
      </c>
      <c r="Z67" s="5">
        <f t="shared" si="0"/>
        <v>0</v>
      </c>
      <c r="AA67" s="5">
        <f t="shared" si="1"/>
        <v>0</v>
      </c>
      <c r="AB67" s="18">
        <f t="shared" si="2"/>
        <v>0</v>
      </c>
      <c r="AC67" s="7">
        <f t="shared" si="3"/>
        <v>0</v>
      </c>
      <c r="AD67" s="19"/>
      <c r="AF67" s="23"/>
      <c r="AH67" s="8" t="str">
        <f>seznam!B64</f>
        <v>Šatný Radim</v>
      </c>
    </row>
    <row r="68" spans="2:34" ht="14.3" customHeight="1" thickBot="1" x14ac:dyDescent="0.3">
      <c r="B68" s="11"/>
      <c r="C68" s="29"/>
      <c r="D68" s="28"/>
      <c r="E68" s="28"/>
      <c r="F68" s="20">
        <v>64</v>
      </c>
      <c r="G68" s="21" t="e">
        <f t="shared" si="12"/>
        <v>#N/A</v>
      </c>
      <c r="H68" s="22" t="e">
        <f t="shared" si="8"/>
        <v>#N/A</v>
      </c>
      <c r="I68" s="39" t="e">
        <f t="shared" si="9"/>
        <v>#N/A</v>
      </c>
      <c r="J68" s="40" t="e">
        <f t="shared" si="10"/>
        <v>#N/A</v>
      </c>
      <c r="K68" s="48" t="e">
        <f t="shared" si="11"/>
        <v>#N/A</v>
      </c>
      <c r="L68" s="23"/>
      <c r="M68" s="23"/>
      <c r="N68" s="23"/>
      <c r="O68" s="6">
        <f t="shared" si="4"/>
        <v>28</v>
      </c>
      <c r="P68" s="52"/>
      <c r="Q68" s="52" t="str">
        <f t="shared" si="5"/>
        <v/>
      </c>
      <c r="R68" s="51"/>
      <c r="S68" s="51"/>
      <c r="T68" s="51"/>
      <c r="U68" s="51"/>
      <c r="V68" s="51"/>
      <c r="W68" s="51"/>
      <c r="X68" s="3">
        <f t="shared" si="6"/>
        <v>0</v>
      </c>
      <c r="Y68" s="4">
        <f t="shared" si="7"/>
        <v>0</v>
      </c>
      <c r="Z68" s="5">
        <f t="shared" si="0"/>
        <v>0</v>
      </c>
      <c r="AA68" s="5">
        <f t="shared" si="1"/>
        <v>0</v>
      </c>
      <c r="AB68" s="18">
        <f t="shared" si="2"/>
        <v>0</v>
      </c>
      <c r="AC68" s="7">
        <f t="shared" si="3"/>
        <v>0</v>
      </c>
      <c r="AD68" s="19"/>
      <c r="AF68" s="23"/>
      <c r="AH68" s="8" t="str">
        <f>seznam!B65</f>
        <v>Uherek Jan</v>
      </c>
    </row>
    <row r="69" spans="2:34" ht="14.3" customHeight="1" thickBot="1" x14ac:dyDescent="0.3">
      <c r="B69" s="11"/>
      <c r="C69" s="29"/>
      <c r="D69" s="28"/>
      <c r="E69" s="28"/>
      <c r="F69" s="20">
        <v>65</v>
      </c>
      <c r="G69" s="21" t="e">
        <f t="shared" si="12"/>
        <v>#N/A</v>
      </c>
      <c r="H69" s="22" t="e">
        <f t="shared" si="8"/>
        <v>#N/A</v>
      </c>
      <c r="I69" s="39" t="e">
        <f t="shared" si="9"/>
        <v>#N/A</v>
      </c>
      <c r="J69" s="40" t="e">
        <f t="shared" si="10"/>
        <v>#N/A</v>
      </c>
      <c r="K69" s="48" t="e">
        <f t="shared" si="11"/>
        <v>#N/A</v>
      </c>
      <c r="L69" s="23"/>
      <c r="M69" s="23"/>
      <c r="N69" s="23"/>
      <c r="O69" s="6">
        <f t="shared" ref="O69:O103" si="13">RANK(Y69,$Y$4:$Y$103,0)</f>
        <v>28</v>
      </c>
      <c r="P69" s="52"/>
      <c r="Q69" s="52" t="str">
        <f t="shared" ref="Q69:Q103" si="14">IF(X69&gt;0,P69,"")</f>
        <v/>
      </c>
      <c r="R69" s="51"/>
      <c r="S69" s="51"/>
      <c r="T69" s="51"/>
      <c r="U69" s="51"/>
      <c r="V69" s="51"/>
      <c r="W69" s="51"/>
      <c r="X69" s="3">
        <f t="shared" si="6"/>
        <v>0</v>
      </c>
      <c r="Y69" s="4">
        <f t="shared" ref="Y69:Y103" si="15">IF(X69=0,0,AVERAGE(R69:W69)+(6*Z69/10000000))</f>
        <v>0</v>
      </c>
      <c r="Z69" s="5">
        <f t="shared" si="0"/>
        <v>0</v>
      </c>
      <c r="AA69" s="5">
        <f t="shared" si="1"/>
        <v>0</v>
      </c>
      <c r="AB69" s="18">
        <f t="shared" si="2"/>
        <v>0</v>
      </c>
      <c r="AC69" s="7">
        <f t="shared" si="3"/>
        <v>0</v>
      </c>
      <c r="AD69" s="19"/>
      <c r="AF69" s="23"/>
      <c r="AH69" s="8" t="str">
        <f>seznam!B66</f>
        <v>Urban Jaroslav</v>
      </c>
    </row>
    <row r="70" spans="2:34" ht="14.3" customHeight="1" thickBot="1" x14ac:dyDescent="0.3">
      <c r="B70" s="11"/>
      <c r="C70" s="29"/>
      <c r="D70" s="28"/>
      <c r="E70" s="28"/>
      <c r="F70" s="20">
        <v>66</v>
      </c>
      <c r="G70" s="21" t="e">
        <f t="shared" ref="G70:G103" si="16">VLOOKUP(F70,$O$4:$Q$103,3,FALSE)</f>
        <v>#N/A</v>
      </c>
      <c r="H70" s="22" t="e">
        <f t="shared" ref="H70:H103" si="17">VLOOKUP(G70,$P$4:$AA$103,9,FALSE)</f>
        <v>#N/A</v>
      </c>
      <c r="I70" s="39" t="e">
        <f t="shared" ref="I70:I103" si="18">VLOOKUP(G70,$P$4:$AA$103,10,FALSE)</f>
        <v>#N/A</v>
      </c>
      <c r="J70" s="40" t="e">
        <f t="shared" ref="J70:J103" si="19">VLOOKUP(G70,$P$4:$AA$103,11,FALSE)</f>
        <v>#N/A</v>
      </c>
      <c r="K70" s="48" t="e">
        <f t="shared" ref="K70:K103" si="20">VLOOKUP(G70,$P$4:$AA$103,12,FALSE)</f>
        <v>#N/A</v>
      </c>
      <c r="L70" s="23"/>
      <c r="M70" s="23"/>
      <c r="N70" s="23"/>
      <c r="O70" s="6">
        <f t="shared" si="13"/>
        <v>28</v>
      </c>
      <c r="P70" s="52"/>
      <c r="Q70" s="52" t="str">
        <f t="shared" si="14"/>
        <v/>
      </c>
      <c r="R70" s="51"/>
      <c r="S70" s="51"/>
      <c r="T70" s="51"/>
      <c r="U70" s="51"/>
      <c r="V70" s="51"/>
      <c r="W70" s="51"/>
      <c r="X70" s="3">
        <f t="shared" si="6"/>
        <v>0</v>
      </c>
      <c r="Y70" s="4">
        <f t="shared" si="15"/>
        <v>0</v>
      </c>
      <c r="Z70" s="5">
        <f t="shared" si="0"/>
        <v>0</v>
      </c>
      <c r="AA70" s="5">
        <f t="shared" si="1"/>
        <v>0</v>
      </c>
      <c r="AB70" s="18">
        <f t="shared" si="2"/>
        <v>0</v>
      </c>
      <c r="AC70" s="7">
        <f t="shared" si="3"/>
        <v>0</v>
      </c>
      <c r="AD70" s="19"/>
      <c r="AF70" s="23"/>
      <c r="AH70" s="8" t="str">
        <f>seznam!B67</f>
        <v>Urbanová Ilona</v>
      </c>
    </row>
    <row r="71" spans="2:34" ht="14.3" customHeight="1" thickBot="1" x14ac:dyDescent="0.3">
      <c r="B71" s="11"/>
      <c r="C71" s="29"/>
      <c r="D71" s="28"/>
      <c r="E71" s="28"/>
      <c r="F71" s="20">
        <v>67</v>
      </c>
      <c r="G71" s="21" t="e">
        <f t="shared" si="16"/>
        <v>#N/A</v>
      </c>
      <c r="H71" s="22" t="e">
        <f t="shared" si="17"/>
        <v>#N/A</v>
      </c>
      <c r="I71" s="39" t="e">
        <f t="shared" si="18"/>
        <v>#N/A</v>
      </c>
      <c r="J71" s="40" t="e">
        <f t="shared" si="19"/>
        <v>#N/A</v>
      </c>
      <c r="K71" s="48" t="e">
        <f t="shared" si="20"/>
        <v>#N/A</v>
      </c>
      <c r="L71" s="23"/>
      <c r="M71" s="23"/>
      <c r="N71" s="23"/>
      <c r="O71" s="6">
        <f t="shared" si="13"/>
        <v>28</v>
      </c>
      <c r="P71" s="52"/>
      <c r="Q71" s="52" t="str">
        <f t="shared" si="14"/>
        <v/>
      </c>
      <c r="R71" s="51"/>
      <c r="S71" s="51"/>
      <c r="T71" s="51"/>
      <c r="U71" s="51"/>
      <c r="V71" s="51"/>
      <c r="W71" s="51"/>
      <c r="X71" s="3">
        <f t="shared" si="6"/>
        <v>0</v>
      </c>
      <c r="Y71" s="4">
        <f t="shared" si="15"/>
        <v>0</v>
      </c>
      <c r="Z71" s="5">
        <f t="shared" si="0"/>
        <v>0</v>
      </c>
      <c r="AA71" s="5">
        <f t="shared" si="1"/>
        <v>0</v>
      </c>
      <c r="AB71" s="18">
        <f t="shared" si="2"/>
        <v>0</v>
      </c>
      <c r="AC71" s="7">
        <f t="shared" si="3"/>
        <v>0</v>
      </c>
      <c r="AD71" s="19"/>
      <c r="AF71" s="23"/>
      <c r="AH71" s="8" t="str">
        <f>seznam!B68</f>
        <v>Valošek Radomír</v>
      </c>
    </row>
    <row r="72" spans="2:34" ht="14.3" customHeight="1" thickBot="1" x14ac:dyDescent="0.3">
      <c r="B72" s="11"/>
      <c r="C72" s="29"/>
      <c r="D72" s="28"/>
      <c r="E72" s="28"/>
      <c r="F72" s="20">
        <v>68</v>
      </c>
      <c r="G72" s="21" t="e">
        <f t="shared" si="16"/>
        <v>#N/A</v>
      </c>
      <c r="H72" s="22" t="e">
        <f t="shared" si="17"/>
        <v>#N/A</v>
      </c>
      <c r="I72" s="39" t="e">
        <f t="shared" si="18"/>
        <v>#N/A</v>
      </c>
      <c r="J72" s="40" t="e">
        <f t="shared" si="19"/>
        <v>#N/A</v>
      </c>
      <c r="K72" s="48" t="e">
        <f t="shared" si="20"/>
        <v>#N/A</v>
      </c>
      <c r="L72" s="23"/>
      <c r="M72" s="23"/>
      <c r="N72" s="23"/>
      <c r="O72" s="6">
        <f t="shared" si="13"/>
        <v>28</v>
      </c>
      <c r="P72" s="52"/>
      <c r="Q72" s="52" t="str">
        <f t="shared" si="14"/>
        <v/>
      </c>
      <c r="R72" s="51"/>
      <c r="S72" s="51"/>
      <c r="T72" s="51"/>
      <c r="U72" s="51"/>
      <c r="V72" s="51"/>
      <c r="W72" s="51"/>
      <c r="X72" s="3">
        <f t="shared" si="6"/>
        <v>0</v>
      </c>
      <c r="Y72" s="4">
        <f t="shared" si="15"/>
        <v>0</v>
      </c>
      <c r="Z72" s="5">
        <f t="shared" si="0"/>
        <v>0</v>
      </c>
      <c r="AA72" s="5">
        <f t="shared" si="1"/>
        <v>0</v>
      </c>
      <c r="AB72" s="18">
        <f t="shared" si="2"/>
        <v>0</v>
      </c>
      <c r="AC72" s="7">
        <f t="shared" si="3"/>
        <v>0</v>
      </c>
      <c r="AD72" s="19"/>
      <c r="AF72" s="23"/>
      <c r="AH72" s="8" t="str">
        <f>seznam!B69</f>
        <v>Varhaníček Ondřej</v>
      </c>
    </row>
    <row r="73" spans="2:34" ht="14.3" customHeight="1" thickBot="1" x14ac:dyDescent="0.3">
      <c r="B73" s="11"/>
      <c r="C73" s="29"/>
      <c r="D73" s="28"/>
      <c r="E73" s="28"/>
      <c r="F73" s="20">
        <v>69</v>
      </c>
      <c r="G73" s="21" t="e">
        <f t="shared" si="16"/>
        <v>#N/A</v>
      </c>
      <c r="H73" s="22" t="e">
        <f t="shared" si="17"/>
        <v>#N/A</v>
      </c>
      <c r="I73" s="39" t="e">
        <f t="shared" si="18"/>
        <v>#N/A</v>
      </c>
      <c r="J73" s="40" t="e">
        <f t="shared" si="19"/>
        <v>#N/A</v>
      </c>
      <c r="K73" s="48" t="e">
        <f t="shared" si="20"/>
        <v>#N/A</v>
      </c>
      <c r="L73" s="23"/>
      <c r="M73" s="23"/>
      <c r="N73" s="23"/>
      <c r="O73" s="6">
        <f t="shared" si="13"/>
        <v>28</v>
      </c>
      <c r="P73" s="52"/>
      <c r="Q73" s="52" t="str">
        <f t="shared" si="14"/>
        <v/>
      </c>
      <c r="R73" s="51"/>
      <c r="S73" s="51"/>
      <c r="T73" s="51"/>
      <c r="U73" s="51"/>
      <c r="V73" s="51"/>
      <c r="W73" s="51"/>
      <c r="X73" s="3">
        <f t="shared" si="6"/>
        <v>0</v>
      </c>
      <c r="Y73" s="4">
        <f t="shared" si="15"/>
        <v>0</v>
      </c>
      <c r="Z73" s="5">
        <f t="shared" si="0"/>
        <v>0</v>
      </c>
      <c r="AA73" s="5">
        <f t="shared" si="1"/>
        <v>0</v>
      </c>
      <c r="AB73" s="18">
        <f t="shared" si="2"/>
        <v>0</v>
      </c>
      <c r="AC73" s="7">
        <f t="shared" si="3"/>
        <v>0</v>
      </c>
      <c r="AD73" s="19"/>
      <c r="AF73" s="23"/>
      <c r="AH73" s="8" t="str">
        <f>seznam!B70</f>
        <v>Varhaníček Petr</v>
      </c>
    </row>
    <row r="74" spans="2:34" ht="14.3" customHeight="1" thickBot="1" x14ac:dyDescent="0.3">
      <c r="B74" s="11"/>
      <c r="C74" s="29"/>
      <c r="D74" s="28"/>
      <c r="E74" s="28"/>
      <c r="F74" s="20">
        <v>70</v>
      </c>
      <c r="G74" s="21" t="e">
        <f t="shared" si="16"/>
        <v>#N/A</v>
      </c>
      <c r="H74" s="22" t="e">
        <f t="shared" si="17"/>
        <v>#N/A</v>
      </c>
      <c r="I74" s="39" t="e">
        <f t="shared" si="18"/>
        <v>#N/A</v>
      </c>
      <c r="J74" s="40" t="e">
        <f t="shared" si="19"/>
        <v>#N/A</v>
      </c>
      <c r="K74" s="48" t="e">
        <f t="shared" si="20"/>
        <v>#N/A</v>
      </c>
      <c r="L74" s="23"/>
      <c r="M74" s="23"/>
      <c r="N74" s="23"/>
      <c r="O74" s="6">
        <f t="shared" si="13"/>
        <v>28</v>
      </c>
      <c r="P74" s="52"/>
      <c r="Q74" s="52" t="str">
        <f t="shared" si="14"/>
        <v/>
      </c>
      <c r="R74" s="51"/>
      <c r="S74" s="51"/>
      <c r="T74" s="51"/>
      <c r="U74" s="51"/>
      <c r="V74" s="51"/>
      <c r="W74" s="51"/>
      <c r="X74" s="3">
        <f t="shared" si="6"/>
        <v>0</v>
      </c>
      <c r="Y74" s="4">
        <f t="shared" si="15"/>
        <v>0</v>
      </c>
      <c r="Z74" s="5">
        <f t="shared" si="0"/>
        <v>0</v>
      </c>
      <c r="AA74" s="5">
        <f t="shared" si="1"/>
        <v>0</v>
      </c>
      <c r="AB74" s="18">
        <f t="shared" si="2"/>
        <v>0</v>
      </c>
      <c r="AC74" s="7">
        <f t="shared" si="3"/>
        <v>0</v>
      </c>
      <c r="AD74" s="19"/>
      <c r="AF74" s="23"/>
      <c r="AH74" s="8" t="str">
        <f>seznam!B71</f>
        <v>Vlach Zdeněk</v>
      </c>
    </row>
    <row r="75" spans="2:34" ht="14.3" customHeight="1" thickBot="1" x14ac:dyDescent="0.3">
      <c r="B75" s="11"/>
      <c r="C75" s="29"/>
      <c r="D75" s="28"/>
      <c r="E75" s="28"/>
      <c r="F75" s="20">
        <v>71</v>
      </c>
      <c r="G75" s="21" t="e">
        <f t="shared" si="16"/>
        <v>#N/A</v>
      </c>
      <c r="H75" s="22" t="e">
        <f t="shared" si="17"/>
        <v>#N/A</v>
      </c>
      <c r="I75" s="39" t="e">
        <f t="shared" si="18"/>
        <v>#N/A</v>
      </c>
      <c r="J75" s="40" t="e">
        <f t="shared" si="19"/>
        <v>#N/A</v>
      </c>
      <c r="K75" s="48" t="e">
        <f t="shared" si="20"/>
        <v>#N/A</v>
      </c>
      <c r="L75" s="23"/>
      <c r="M75" s="23"/>
      <c r="N75" s="23"/>
      <c r="O75" s="6">
        <f t="shared" si="13"/>
        <v>28</v>
      </c>
      <c r="P75" s="52"/>
      <c r="Q75" s="52" t="str">
        <f t="shared" si="14"/>
        <v/>
      </c>
      <c r="R75" s="51"/>
      <c r="S75" s="51"/>
      <c r="T75" s="51"/>
      <c r="U75" s="51"/>
      <c r="V75" s="51"/>
      <c r="W75" s="51"/>
      <c r="X75" s="3">
        <f t="shared" si="6"/>
        <v>0</v>
      </c>
      <c r="Y75" s="4">
        <f t="shared" si="15"/>
        <v>0</v>
      </c>
      <c r="Z75" s="5">
        <f t="shared" si="0"/>
        <v>0</v>
      </c>
      <c r="AA75" s="5">
        <f t="shared" si="1"/>
        <v>0</v>
      </c>
      <c r="AB75" s="18">
        <f t="shared" si="2"/>
        <v>0</v>
      </c>
      <c r="AC75" s="7">
        <f t="shared" si="3"/>
        <v>0</v>
      </c>
      <c r="AD75" s="19"/>
      <c r="AF75" s="23"/>
      <c r="AH75" s="8" t="str">
        <f>seznam!B72</f>
        <v>Walová Lenka</v>
      </c>
    </row>
    <row r="76" spans="2:34" ht="14.3" customHeight="1" thickBot="1" x14ac:dyDescent="0.3">
      <c r="B76" s="11"/>
      <c r="C76" s="29"/>
      <c r="D76" s="28"/>
      <c r="E76" s="28"/>
      <c r="F76" s="20">
        <v>72</v>
      </c>
      <c r="G76" s="21" t="e">
        <f t="shared" si="16"/>
        <v>#N/A</v>
      </c>
      <c r="H76" s="22" t="e">
        <f t="shared" si="17"/>
        <v>#N/A</v>
      </c>
      <c r="I76" s="39" t="e">
        <f t="shared" si="18"/>
        <v>#N/A</v>
      </c>
      <c r="J76" s="40" t="e">
        <f t="shared" si="19"/>
        <v>#N/A</v>
      </c>
      <c r="K76" s="48" t="e">
        <f t="shared" si="20"/>
        <v>#N/A</v>
      </c>
      <c r="L76" s="23"/>
      <c r="M76" s="23"/>
      <c r="N76" s="23"/>
      <c r="O76" s="6">
        <f t="shared" si="13"/>
        <v>28</v>
      </c>
      <c r="P76" s="52"/>
      <c r="Q76" s="52" t="str">
        <f t="shared" si="14"/>
        <v/>
      </c>
      <c r="R76" s="51"/>
      <c r="S76" s="51"/>
      <c r="T76" s="51"/>
      <c r="U76" s="51"/>
      <c r="V76" s="51"/>
      <c r="W76" s="51"/>
      <c r="X76" s="3">
        <f t="shared" si="6"/>
        <v>0</v>
      </c>
      <c r="Y76" s="4">
        <f t="shared" si="15"/>
        <v>0</v>
      </c>
      <c r="Z76" s="5">
        <f t="shared" si="0"/>
        <v>0</v>
      </c>
      <c r="AA76" s="5">
        <f t="shared" si="1"/>
        <v>0</v>
      </c>
      <c r="AB76" s="18">
        <f t="shared" si="2"/>
        <v>0</v>
      </c>
      <c r="AC76" s="7">
        <f t="shared" si="3"/>
        <v>0</v>
      </c>
      <c r="AD76" s="19"/>
      <c r="AF76" s="23"/>
      <c r="AH76" s="8" t="str">
        <f>seznam!B73</f>
        <v>Zářecký Vlastimil</v>
      </c>
    </row>
    <row r="77" spans="2:34" ht="14.3" customHeight="1" thickBot="1" x14ac:dyDescent="0.3">
      <c r="B77" s="11"/>
      <c r="C77" s="29"/>
      <c r="D77" s="28"/>
      <c r="E77" s="28"/>
      <c r="F77" s="20">
        <v>73</v>
      </c>
      <c r="G77" s="21" t="e">
        <f t="shared" si="16"/>
        <v>#N/A</v>
      </c>
      <c r="H77" s="22" t="e">
        <f t="shared" si="17"/>
        <v>#N/A</v>
      </c>
      <c r="I77" s="39" t="e">
        <f t="shared" si="18"/>
        <v>#N/A</v>
      </c>
      <c r="J77" s="40" t="e">
        <f t="shared" si="19"/>
        <v>#N/A</v>
      </c>
      <c r="K77" s="48" t="e">
        <f t="shared" si="20"/>
        <v>#N/A</v>
      </c>
      <c r="L77" s="23"/>
      <c r="M77" s="23"/>
      <c r="N77" s="23"/>
      <c r="O77" s="6">
        <f t="shared" si="13"/>
        <v>28</v>
      </c>
      <c r="P77" s="52"/>
      <c r="Q77" s="52" t="str">
        <f t="shared" si="14"/>
        <v/>
      </c>
      <c r="R77" s="51"/>
      <c r="S77" s="51"/>
      <c r="T77" s="51"/>
      <c r="U77" s="51"/>
      <c r="V77" s="51"/>
      <c r="W77" s="51"/>
      <c r="X77" s="3">
        <f t="shared" si="6"/>
        <v>0</v>
      </c>
      <c r="Y77" s="4">
        <f t="shared" si="15"/>
        <v>0</v>
      </c>
      <c r="Z77" s="5">
        <f t="shared" si="0"/>
        <v>0</v>
      </c>
      <c r="AA77" s="5">
        <f t="shared" si="1"/>
        <v>0</v>
      </c>
      <c r="AB77" s="18">
        <f t="shared" si="2"/>
        <v>0</v>
      </c>
      <c r="AC77" s="7">
        <f t="shared" si="3"/>
        <v>0</v>
      </c>
      <c r="AD77" s="19"/>
      <c r="AF77" s="23"/>
      <c r="AH77" s="8" t="str">
        <f>seznam!B74</f>
        <v>Chlebek Tomáš</v>
      </c>
    </row>
    <row r="78" spans="2:34" ht="14.3" customHeight="1" thickBot="1" x14ac:dyDescent="0.3">
      <c r="B78" s="11"/>
      <c r="C78" s="29"/>
      <c r="D78" s="28"/>
      <c r="E78" s="28"/>
      <c r="F78" s="20">
        <v>74</v>
      </c>
      <c r="G78" s="21" t="e">
        <f t="shared" si="16"/>
        <v>#N/A</v>
      </c>
      <c r="H78" s="22" t="e">
        <f t="shared" si="17"/>
        <v>#N/A</v>
      </c>
      <c r="I78" s="39" t="e">
        <f t="shared" si="18"/>
        <v>#N/A</v>
      </c>
      <c r="J78" s="40" t="e">
        <f t="shared" si="19"/>
        <v>#N/A</v>
      </c>
      <c r="K78" s="48" t="e">
        <f t="shared" si="20"/>
        <v>#N/A</v>
      </c>
      <c r="L78" s="23"/>
      <c r="M78" s="23"/>
      <c r="N78" s="23"/>
      <c r="O78" s="6">
        <f t="shared" si="13"/>
        <v>28</v>
      </c>
      <c r="P78" s="52"/>
      <c r="Q78" s="52" t="str">
        <f t="shared" si="14"/>
        <v/>
      </c>
      <c r="R78" s="51"/>
      <c r="S78" s="51"/>
      <c r="T78" s="51"/>
      <c r="U78" s="51"/>
      <c r="V78" s="51"/>
      <c r="W78" s="51"/>
      <c r="X78" s="3">
        <f t="shared" si="6"/>
        <v>0</v>
      </c>
      <c r="Y78" s="4">
        <f t="shared" si="15"/>
        <v>0</v>
      </c>
      <c r="Z78" s="5">
        <f t="shared" si="0"/>
        <v>0</v>
      </c>
      <c r="AA78" s="5">
        <f t="shared" si="1"/>
        <v>0</v>
      </c>
      <c r="AB78" s="18">
        <f t="shared" si="2"/>
        <v>0</v>
      </c>
      <c r="AC78" s="7">
        <f t="shared" si="3"/>
        <v>0</v>
      </c>
      <c r="AD78" s="19"/>
      <c r="AF78" s="23"/>
      <c r="AH78" s="8" t="str">
        <f>seznam!B75</f>
        <v>Valošek Tomáš</v>
      </c>
    </row>
    <row r="79" spans="2:34" ht="14.3" customHeight="1" thickBot="1" x14ac:dyDescent="0.3">
      <c r="B79" s="11"/>
      <c r="C79" s="29"/>
      <c r="D79" s="28"/>
      <c r="E79" s="28"/>
      <c r="F79" s="20">
        <v>75</v>
      </c>
      <c r="G79" s="21" t="e">
        <f t="shared" si="16"/>
        <v>#N/A</v>
      </c>
      <c r="H79" s="22" t="e">
        <f t="shared" si="17"/>
        <v>#N/A</v>
      </c>
      <c r="I79" s="39" t="e">
        <f t="shared" si="18"/>
        <v>#N/A</v>
      </c>
      <c r="J79" s="40" t="e">
        <f t="shared" si="19"/>
        <v>#N/A</v>
      </c>
      <c r="K79" s="48" t="e">
        <f t="shared" si="20"/>
        <v>#N/A</v>
      </c>
      <c r="L79" s="23"/>
      <c r="M79" s="23"/>
      <c r="N79" s="23"/>
      <c r="O79" s="6">
        <f t="shared" si="13"/>
        <v>28</v>
      </c>
      <c r="P79" s="52"/>
      <c r="Q79" s="52" t="str">
        <f t="shared" si="14"/>
        <v/>
      </c>
      <c r="R79" s="51"/>
      <c r="S79" s="51"/>
      <c r="T79" s="51"/>
      <c r="U79" s="51"/>
      <c r="V79" s="51"/>
      <c r="W79" s="51"/>
      <c r="X79" s="3">
        <f t="shared" si="6"/>
        <v>0</v>
      </c>
      <c r="Y79" s="4">
        <f t="shared" si="15"/>
        <v>0</v>
      </c>
      <c r="Z79" s="5">
        <f t="shared" si="0"/>
        <v>0</v>
      </c>
      <c r="AA79" s="5">
        <f t="shared" si="1"/>
        <v>0</v>
      </c>
      <c r="AB79" s="18">
        <f t="shared" si="2"/>
        <v>0</v>
      </c>
      <c r="AC79" s="7">
        <f t="shared" si="3"/>
        <v>0</v>
      </c>
      <c r="AD79" s="19"/>
      <c r="AF79" s="23"/>
      <c r="AH79" s="8" t="str">
        <f>seznam!B76</f>
        <v>Straková Nikol</v>
      </c>
    </row>
    <row r="80" spans="2:34" ht="14.3" customHeight="1" thickBot="1" x14ac:dyDescent="0.3">
      <c r="B80" s="11"/>
      <c r="C80" s="29"/>
      <c r="D80" s="28"/>
      <c r="E80" s="28"/>
      <c r="F80" s="20">
        <v>76</v>
      </c>
      <c r="G80" s="21" t="e">
        <f t="shared" si="16"/>
        <v>#N/A</v>
      </c>
      <c r="H80" s="22" t="e">
        <f t="shared" si="17"/>
        <v>#N/A</v>
      </c>
      <c r="I80" s="39" t="e">
        <f t="shared" si="18"/>
        <v>#N/A</v>
      </c>
      <c r="J80" s="40" t="e">
        <f t="shared" si="19"/>
        <v>#N/A</v>
      </c>
      <c r="K80" s="48" t="e">
        <f t="shared" si="20"/>
        <v>#N/A</v>
      </c>
      <c r="L80" s="23"/>
      <c r="M80" s="23"/>
      <c r="N80" s="23"/>
      <c r="O80" s="6">
        <f t="shared" si="13"/>
        <v>28</v>
      </c>
      <c r="P80" s="52"/>
      <c r="Q80" s="52" t="str">
        <f t="shared" si="14"/>
        <v/>
      </c>
      <c r="R80" s="51"/>
      <c r="S80" s="51"/>
      <c r="T80" s="51"/>
      <c r="U80" s="51"/>
      <c r="V80" s="51"/>
      <c r="W80" s="51"/>
      <c r="X80" s="3">
        <f t="shared" si="6"/>
        <v>0</v>
      </c>
      <c r="Y80" s="4">
        <f t="shared" si="15"/>
        <v>0</v>
      </c>
      <c r="Z80" s="5">
        <f t="shared" si="0"/>
        <v>0</v>
      </c>
      <c r="AA80" s="5">
        <f t="shared" si="1"/>
        <v>0</v>
      </c>
      <c r="AB80" s="18">
        <f t="shared" si="2"/>
        <v>0</v>
      </c>
      <c r="AC80" s="7">
        <f t="shared" si="3"/>
        <v>0</v>
      </c>
      <c r="AD80" s="19"/>
      <c r="AF80" s="23"/>
      <c r="AH80" s="8" t="str">
        <f>seznam!B77</f>
        <v>Ožana Roman</v>
      </c>
    </row>
    <row r="81" spans="2:34" ht="14.3" customHeight="1" thickBot="1" x14ac:dyDescent="0.3">
      <c r="B81" s="11"/>
      <c r="C81" s="29"/>
      <c r="D81" s="28"/>
      <c r="E81" s="28"/>
      <c r="F81" s="20">
        <v>77</v>
      </c>
      <c r="G81" s="21" t="e">
        <f t="shared" si="16"/>
        <v>#N/A</v>
      </c>
      <c r="H81" s="22" t="e">
        <f t="shared" si="17"/>
        <v>#N/A</v>
      </c>
      <c r="I81" s="39" t="e">
        <f t="shared" si="18"/>
        <v>#N/A</v>
      </c>
      <c r="J81" s="40" t="e">
        <f t="shared" si="19"/>
        <v>#N/A</v>
      </c>
      <c r="K81" s="48" t="e">
        <f t="shared" si="20"/>
        <v>#N/A</v>
      </c>
      <c r="L81" s="23"/>
      <c r="M81" s="23"/>
      <c r="N81" s="23"/>
      <c r="O81" s="6">
        <f t="shared" si="13"/>
        <v>28</v>
      </c>
      <c r="P81" s="52"/>
      <c r="Q81" s="52" t="str">
        <f t="shared" si="14"/>
        <v/>
      </c>
      <c r="R81" s="51"/>
      <c r="S81" s="51"/>
      <c r="T81" s="51"/>
      <c r="U81" s="51"/>
      <c r="V81" s="51"/>
      <c r="W81" s="51"/>
      <c r="X81" s="3">
        <f t="shared" si="6"/>
        <v>0</v>
      </c>
      <c r="Y81" s="4">
        <f t="shared" si="15"/>
        <v>0</v>
      </c>
      <c r="Z81" s="5">
        <f t="shared" si="0"/>
        <v>0</v>
      </c>
      <c r="AA81" s="5">
        <f t="shared" si="1"/>
        <v>0</v>
      </c>
      <c r="AB81" s="18">
        <f t="shared" si="2"/>
        <v>0</v>
      </c>
      <c r="AC81" s="7">
        <f t="shared" si="3"/>
        <v>0</v>
      </c>
      <c r="AD81" s="19"/>
      <c r="AF81" s="23"/>
      <c r="AH81" s="8" t="str">
        <f>seznam!B78</f>
        <v>Ivan Ivo</v>
      </c>
    </row>
    <row r="82" spans="2:34" ht="14.3" customHeight="1" thickBot="1" x14ac:dyDescent="0.3">
      <c r="B82" s="11"/>
      <c r="C82" s="29"/>
      <c r="D82" s="28"/>
      <c r="E82" s="28"/>
      <c r="F82" s="20">
        <v>78</v>
      </c>
      <c r="G82" s="21" t="e">
        <f t="shared" si="16"/>
        <v>#N/A</v>
      </c>
      <c r="H82" s="22" t="e">
        <f t="shared" si="17"/>
        <v>#N/A</v>
      </c>
      <c r="I82" s="39" t="e">
        <f t="shared" si="18"/>
        <v>#N/A</v>
      </c>
      <c r="J82" s="40" t="e">
        <f t="shared" si="19"/>
        <v>#N/A</v>
      </c>
      <c r="K82" s="48" t="e">
        <f t="shared" si="20"/>
        <v>#N/A</v>
      </c>
      <c r="L82" s="23"/>
      <c r="M82" s="23"/>
      <c r="N82" s="23"/>
      <c r="O82" s="6">
        <f t="shared" si="13"/>
        <v>28</v>
      </c>
      <c r="P82" s="52"/>
      <c r="Q82" s="52" t="str">
        <f t="shared" si="14"/>
        <v/>
      </c>
      <c r="R82" s="51"/>
      <c r="S82" s="51"/>
      <c r="T82" s="51"/>
      <c r="U82" s="51"/>
      <c r="V82" s="51"/>
      <c r="W82" s="51"/>
      <c r="X82" s="3">
        <f t="shared" si="6"/>
        <v>0</v>
      </c>
      <c r="Y82" s="4">
        <f t="shared" si="15"/>
        <v>0</v>
      </c>
      <c r="Z82" s="5">
        <f t="shared" si="0"/>
        <v>0</v>
      </c>
      <c r="AA82" s="5">
        <f t="shared" si="1"/>
        <v>0</v>
      </c>
      <c r="AB82" s="18">
        <f t="shared" si="2"/>
        <v>0</v>
      </c>
      <c r="AC82" s="7">
        <f t="shared" si="3"/>
        <v>0</v>
      </c>
      <c r="AD82" s="19"/>
      <c r="AF82" s="23"/>
      <c r="AH82" s="8" t="str">
        <f>seznam!B79</f>
        <v>Sungmin Park</v>
      </c>
    </row>
    <row r="83" spans="2:34" ht="14.3" customHeight="1" thickBot="1" x14ac:dyDescent="0.3">
      <c r="B83" s="11"/>
      <c r="C83" s="29"/>
      <c r="D83" s="28"/>
      <c r="E83" s="28"/>
      <c r="F83" s="20">
        <v>79</v>
      </c>
      <c r="G83" s="21" t="e">
        <f t="shared" si="16"/>
        <v>#N/A</v>
      </c>
      <c r="H83" s="22" t="e">
        <f t="shared" si="17"/>
        <v>#N/A</v>
      </c>
      <c r="I83" s="39" t="e">
        <f t="shared" si="18"/>
        <v>#N/A</v>
      </c>
      <c r="J83" s="40" t="e">
        <f t="shared" si="19"/>
        <v>#N/A</v>
      </c>
      <c r="K83" s="48" t="e">
        <f t="shared" si="20"/>
        <v>#N/A</v>
      </c>
      <c r="L83" s="23"/>
      <c r="M83" s="23"/>
      <c r="N83" s="23"/>
      <c r="O83" s="6">
        <f t="shared" si="13"/>
        <v>28</v>
      </c>
      <c r="P83" s="52"/>
      <c r="Q83" s="52" t="str">
        <f t="shared" si="14"/>
        <v/>
      </c>
      <c r="R83" s="51"/>
      <c r="S83" s="51"/>
      <c r="T83" s="51"/>
      <c r="U83" s="51"/>
      <c r="V83" s="51"/>
      <c r="W83" s="51"/>
      <c r="X83" s="3">
        <f t="shared" si="6"/>
        <v>0</v>
      </c>
      <c r="Y83" s="4">
        <f t="shared" si="15"/>
        <v>0</v>
      </c>
      <c r="Z83" s="5">
        <f t="shared" si="0"/>
        <v>0</v>
      </c>
      <c r="AA83" s="5">
        <f t="shared" si="1"/>
        <v>0</v>
      </c>
      <c r="AB83" s="18">
        <f t="shared" si="2"/>
        <v>0</v>
      </c>
      <c r="AC83" s="7">
        <f t="shared" si="3"/>
        <v>0</v>
      </c>
      <c r="AD83" s="19"/>
      <c r="AF83" s="23"/>
      <c r="AH83" s="8" t="str">
        <f>seznam!B80</f>
        <v>Jimyoung Park</v>
      </c>
    </row>
    <row r="84" spans="2:34" ht="14.3" customHeight="1" thickBot="1" x14ac:dyDescent="0.3">
      <c r="B84" s="11"/>
      <c r="C84" s="29"/>
      <c r="D84" s="28"/>
      <c r="E84" s="28"/>
      <c r="F84" s="20">
        <v>80</v>
      </c>
      <c r="G84" s="21" t="e">
        <f t="shared" si="16"/>
        <v>#N/A</v>
      </c>
      <c r="H84" s="22" t="e">
        <f t="shared" si="17"/>
        <v>#N/A</v>
      </c>
      <c r="I84" s="39" t="e">
        <f t="shared" si="18"/>
        <v>#N/A</v>
      </c>
      <c r="J84" s="40" t="e">
        <f t="shared" si="19"/>
        <v>#N/A</v>
      </c>
      <c r="K84" s="48" t="e">
        <f t="shared" si="20"/>
        <v>#N/A</v>
      </c>
      <c r="L84" s="23"/>
      <c r="M84" s="23"/>
      <c r="N84" s="23"/>
      <c r="O84" s="6">
        <f t="shared" si="13"/>
        <v>28</v>
      </c>
      <c r="P84" s="52"/>
      <c r="Q84" s="52" t="str">
        <f t="shared" si="14"/>
        <v/>
      </c>
      <c r="R84" s="51"/>
      <c r="S84" s="51"/>
      <c r="T84" s="51"/>
      <c r="U84" s="51"/>
      <c r="V84" s="51"/>
      <c r="W84" s="51"/>
      <c r="X84" s="3">
        <f t="shared" si="6"/>
        <v>0</v>
      </c>
      <c r="Y84" s="4">
        <f t="shared" si="15"/>
        <v>0</v>
      </c>
      <c r="Z84" s="5">
        <f t="shared" si="0"/>
        <v>0</v>
      </c>
      <c r="AA84" s="5">
        <f t="shared" si="1"/>
        <v>0</v>
      </c>
      <c r="AB84" s="18">
        <f t="shared" si="2"/>
        <v>0</v>
      </c>
      <c r="AC84" s="7">
        <f t="shared" si="3"/>
        <v>0</v>
      </c>
      <c r="AD84" s="19"/>
      <c r="AF84" s="23"/>
      <c r="AH84" s="8" t="str">
        <f>seznam!B81</f>
        <v>Jaewan Lee</v>
      </c>
    </row>
    <row r="85" spans="2:34" ht="14.3" customHeight="1" thickBot="1" x14ac:dyDescent="0.3">
      <c r="B85" s="11"/>
      <c r="C85" s="29"/>
      <c r="D85" s="28"/>
      <c r="E85" s="28"/>
      <c r="F85" s="20">
        <v>81</v>
      </c>
      <c r="G85" s="21" t="e">
        <f t="shared" si="16"/>
        <v>#N/A</v>
      </c>
      <c r="H85" s="22" t="e">
        <f t="shared" si="17"/>
        <v>#N/A</v>
      </c>
      <c r="I85" s="39" t="e">
        <f t="shared" si="18"/>
        <v>#N/A</v>
      </c>
      <c r="J85" s="40" t="e">
        <f t="shared" si="19"/>
        <v>#N/A</v>
      </c>
      <c r="K85" s="48" t="e">
        <f t="shared" si="20"/>
        <v>#N/A</v>
      </c>
      <c r="L85" s="23"/>
      <c r="M85" s="23"/>
      <c r="N85" s="23"/>
      <c r="O85" s="6">
        <f t="shared" si="13"/>
        <v>28</v>
      </c>
      <c r="P85" s="52"/>
      <c r="Q85" s="52" t="str">
        <f t="shared" si="14"/>
        <v/>
      </c>
      <c r="R85" s="51"/>
      <c r="S85" s="51"/>
      <c r="T85" s="51"/>
      <c r="U85" s="51"/>
      <c r="V85" s="51"/>
      <c r="W85" s="51"/>
      <c r="X85" s="3">
        <f t="shared" si="6"/>
        <v>0</v>
      </c>
      <c r="Y85" s="4">
        <f t="shared" si="15"/>
        <v>0</v>
      </c>
      <c r="Z85" s="5">
        <f t="shared" si="0"/>
        <v>0</v>
      </c>
      <c r="AA85" s="5">
        <f t="shared" si="1"/>
        <v>0</v>
      </c>
      <c r="AB85" s="18">
        <f t="shared" si="2"/>
        <v>0</v>
      </c>
      <c r="AC85" s="7">
        <f t="shared" si="3"/>
        <v>0</v>
      </c>
      <c r="AD85" s="19"/>
      <c r="AF85" s="23"/>
      <c r="AH85" s="8" t="str">
        <f>seznam!B82</f>
        <v>Vilášek Srtanislav</v>
      </c>
    </row>
    <row r="86" spans="2:34" ht="14.3" customHeight="1" thickBot="1" x14ac:dyDescent="0.3">
      <c r="B86" s="11"/>
      <c r="C86" s="29"/>
      <c r="D86" s="28"/>
      <c r="E86" s="28"/>
      <c r="F86" s="20">
        <v>82</v>
      </c>
      <c r="G86" s="21" t="e">
        <f t="shared" si="16"/>
        <v>#N/A</v>
      </c>
      <c r="H86" s="22" t="e">
        <f t="shared" si="17"/>
        <v>#N/A</v>
      </c>
      <c r="I86" s="39" t="e">
        <f t="shared" si="18"/>
        <v>#N/A</v>
      </c>
      <c r="J86" s="40" t="e">
        <f t="shared" si="19"/>
        <v>#N/A</v>
      </c>
      <c r="K86" s="48" t="e">
        <f t="shared" si="20"/>
        <v>#N/A</v>
      </c>
      <c r="L86" s="23"/>
      <c r="M86" s="23"/>
      <c r="N86" s="23"/>
      <c r="O86" s="6">
        <f t="shared" si="13"/>
        <v>28</v>
      </c>
      <c r="P86" s="52"/>
      <c r="Q86" s="52" t="str">
        <f t="shared" si="14"/>
        <v/>
      </c>
      <c r="R86" s="51"/>
      <c r="S86" s="51"/>
      <c r="T86" s="51"/>
      <c r="U86" s="51"/>
      <c r="V86" s="51"/>
      <c r="W86" s="51"/>
      <c r="X86" s="3">
        <f t="shared" si="6"/>
        <v>0</v>
      </c>
      <c r="Y86" s="4">
        <f t="shared" si="15"/>
        <v>0</v>
      </c>
      <c r="Z86" s="5">
        <f t="shared" si="0"/>
        <v>0</v>
      </c>
      <c r="AA86" s="5">
        <f t="shared" si="1"/>
        <v>0</v>
      </c>
      <c r="AB86" s="18">
        <f t="shared" si="2"/>
        <v>0</v>
      </c>
      <c r="AC86" s="7">
        <f t="shared" si="3"/>
        <v>0</v>
      </c>
      <c r="AD86" s="19"/>
      <c r="AF86" s="23"/>
      <c r="AH86" s="8" t="str">
        <f>seznam!B83</f>
        <v>Valíčková Agata</v>
      </c>
    </row>
    <row r="87" spans="2:34" ht="14.3" customHeight="1" thickBot="1" x14ac:dyDescent="0.3">
      <c r="B87" s="11"/>
      <c r="C87" s="29"/>
      <c r="D87" s="28"/>
      <c r="E87" s="28"/>
      <c r="F87" s="20">
        <v>83</v>
      </c>
      <c r="G87" s="21" t="e">
        <f t="shared" si="16"/>
        <v>#N/A</v>
      </c>
      <c r="H87" s="22" t="e">
        <f t="shared" si="17"/>
        <v>#N/A</v>
      </c>
      <c r="I87" s="39" t="e">
        <f t="shared" si="18"/>
        <v>#N/A</v>
      </c>
      <c r="J87" s="40" t="e">
        <f t="shared" si="19"/>
        <v>#N/A</v>
      </c>
      <c r="K87" s="48" t="e">
        <f t="shared" si="20"/>
        <v>#N/A</v>
      </c>
      <c r="L87" s="23"/>
      <c r="M87" s="23"/>
      <c r="N87" s="23"/>
      <c r="O87" s="6">
        <f t="shared" si="13"/>
        <v>28</v>
      </c>
      <c r="P87" s="52"/>
      <c r="Q87" s="52" t="str">
        <f t="shared" si="14"/>
        <v/>
      </c>
      <c r="R87" s="51"/>
      <c r="S87" s="51"/>
      <c r="T87" s="51"/>
      <c r="U87" s="51"/>
      <c r="V87" s="51"/>
      <c r="W87" s="51"/>
      <c r="X87" s="3">
        <f t="shared" si="6"/>
        <v>0</v>
      </c>
      <c r="Y87" s="4">
        <f t="shared" si="15"/>
        <v>0</v>
      </c>
      <c r="Z87" s="5">
        <f t="shared" si="0"/>
        <v>0</v>
      </c>
      <c r="AA87" s="5">
        <f t="shared" si="1"/>
        <v>0</v>
      </c>
      <c r="AB87" s="18">
        <f t="shared" si="2"/>
        <v>0</v>
      </c>
      <c r="AC87" s="7">
        <f t="shared" si="3"/>
        <v>0</v>
      </c>
      <c r="AD87" s="19"/>
      <c r="AF87" s="23"/>
      <c r="AH87" s="8" t="str">
        <f>seznam!B84</f>
        <v>Valíčková Beata</v>
      </c>
    </row>
    <row r="88" spans="2:34" ht="14.3" customHeight="1" thickBot="1" x14ac:dyDescent="0.3">
      <c r="B88" s="11"/>
      <c r="C88" s="29"/>
      <c r="D88" s="28"/>
      <c r="E88" s="28"/>
      <c r="F88" s="20">
        <v>84</v>
      </c>
      <c r="G88" s="21" t="e">
        <f t="shared" si="16"/>
        <v>#N/A</v>
      </c>
      <c r="H88" s="22" t="e">
        <f t="shared" si="17"/>
        <v>#N/A</v>
      </c>
      <c r="I88" s="39" t="e">
        <f t="shared" si="18"/>
        <v>#N/A</v>
      </c>
      <c r="J88" s="40" t="e">
        <f t="shared" si="19"/>
        <v>#N/A</v>
      </c>
      <c r="K88" s="48" t="e">
        <f t="shared" si="20"/>
        <v>#N/A</v>
      </c>
      <c r="L88" s="23"/>
      <c r="M88" s="23"/>
      <c r="N88" s="23"/>
      <c r="O88" s="6">
        <f t="shared" si="13"/>
        <v>28</v>
      </c>
      <c r="P88" s="52"/>
      <c r="Q88" s="52" t="str">
        <f t="shared" si="14"/>
        <v/>
      </c>
      <c r="R88" s="51"/>
      <c r="S88" s="51"/>
      <c r="T88" s="51"/>
      <c r="U88" s="51"/>
      <c r="V88" s="51"/>
      <c r="W88" s="51"/>
      <c r="X88" s="3">
        <f t="shared" si="6"/>
        <v>0</v>
      </c>
      <c r="Y88" s="4">
        <f t="shared" si="15"/>
        <v>0</v>
      </c>
      <c r="Z88" s="5">
        <f t="shared" si="0"/>
        <v>0</v>
      </c>
      <c r="AA88" s="5">
        <f t="shared" si="1"/>
        <v>0</v>
      </c>
      <c r="AB88" s="18">
        <f t="shared" si="2"/>
        <v>0</v>
      </c>
      <c r="AC88" s="7">
        <f t="shared" si="3"/>
        <v>0</v>
      </c>
      <c r="AD88" s="19"/>
      <c r="AF88" s="23"/>
      <c r="AH88" s="8" t="str">
        <f>seznam!B85</f>
        <v>Valíček Petr</v>
      </c>
    </row>
    <row r="89" spans="2:34" ht="14.3" customHeight="1" thickBot="1" x14ac:dyDescent="0.3">
      <c r="B89" s="11"/>
      <c r="C89" s="29"/>
      <c r="D89" s="28"/>
      <c r="E89" s="28"/>
      <c r="F89" s="20">
        <v>85</v>
      </c>
      <c r="G89" s="21" t="e">
        <f t="shared" si="16"/>
        <v>#N/A</v>
      </c>
      <c r="H89" s="22" t="e">
        <f t="shared" si="17"/>
        <v>#N/A</v>
      </c>
      <c r="I89" s="39" t="e">
        <f t="shared" si="18"/>
        <v>#N/A</v>
      </c>
      <c r="J89" s="40" t="e">
        <f t="shared" si="19"/>
        <v>#N/A</v>
      </c>
      <c r="K89" s="48" t="e">
        <f t="shared" si="20"/>
        <v>#N/A</v>
      </c>
      <c r="L89" s="23"/>
      <c r="M89" s="23"/>
      <c r="N89" s="23"/>
      <c r="O89" s="6">
        <f t="shared" si="13"/>
        <v>28</v>
      </c>
      <c r="P89" s="52"/>
      <c r="Q89" s="52" t="str">
        <f t="shared" si="14"/>
        <v/>
      </c>
      <c r="R89" s="51"/>
      <c r="S89" s="51"/>
      <c r="T89" s="51"/>
      <c r="U89" s="51"/>
      <c r="V89" s="51"/>
      <c r="W89" s="51"/>
      <c r="X89" s="3">
        <f t="shared" si="6"/>
        <v>0</v>
      </c>
      <c r="Y89" s="4">
        <f t="shared" si="15"/>
        <v>0</v>
      </c>
      <c r="Z89" s="5">
        <f t="shared" si="0"/>
        <v>0</v>
      </c>
      <c r="AA89" s="5">
        <f t="shared" si="1"/>
        <v>0</v>
      </c>
      <c r="AB89" s="18">
        <f t="shared" si="2"/>
        <v>0</v>
      </c>
      <c r="AC89" s="7">
        <f t="shared" si="3"/>
        <v>0</v>
      </c>
      <c r="AD89" s="19"/>
      <c r="AF89" s="23"/>
      <c r="AH89" s="8" t="str">
        <f>seznam!B86</f>
        <v>Morys Angelina</v>
      </c>
    </row>
    <row r="90" spans="2:34" ht="14.3" customHeight="1" thickBot="1" x14ac:dyDescent="0.3">
      <c r="B90" s="11"/>
      <c r="C90" s="29"/>
      <c r="D90" s="28"/>
      <c r="E90" s="28"/>
      <c r="F90" s="20">
        <v>86</v>
      </c>
      <c r="G90" s="21" t="e">
        <f t="shared" si="16"/>
        <v>#N/A</v>
      </c>
      <c r="H90" s="22" t="e">
        <f t="shared" si="17"/>
        <v>#N/A</v>
      </c>
      <c r="I90" s="39" t="e">
        <f t="shared" si="18"/>
        <v>#N/A</v>
      </c>
      <c r="J90" s="40" t="e">
        <f t="shared" si="19"/>
        <v>#N/A</v>
      </c>
      <c r="K90" s="48" t="e">
        <f t="shared" si="20"/>
        <v>#N/A</v>
      </c>
      <c r="L90" s="23"/>
      <c r="M90" s="23"/>
      <c r="N90" s="23"/>
      <c r="O90" s="6">
        <f t="shared" si="13"/>
        <v>28</v>
      </c>
      <c r="P90" s="52"/>
      <c r="Q90" s="52" t="str">
        <f t="shared" si="14"/>
        <v/>
      </c>
      <c r="R90" s="51"/>
      <c r="S90" s="51"/>
      <c r="T90" s="51"/>
      <c r="U90" s="51"/>
      <c r="V90" s="51"/>
      <c r="W90" s="51"/>
      <c r="X90" s="3">
        <f t="shared" si="6"/>
        <v>0</v>
      </c>
      <c r="Y90" s="4">
        <f t="shared" si="15"/>
        <v>0</v>
      </c>
      <c r="Z90" s="5">
        <f t="shared" si="0"/>
        <v>0</v>
      </c>
      <c r="AA90" s="5">
        <f t="shared" si="1"/>
        <v>0</v>
      </c>
      <c r="AB90" s="18">
        <f t="shared" si="2"/>
        <v>0</v>
      </c>
      <c r="AC90" s="7">
        <f t="shared" si="3"/>
        <v>0</v>
      </c>
      <c r="AD90" s="19"/>
      <c r="AF90" s="23"/>
      <c r="AH90" s="8" t="str">
        <f>seznam!B87</f>
        <v>Ulička Tonda</v>
      </c>
    </row>
    <row r="91" spans="2:34" ht="14.3" customHeight="1" thickBot="1" x14ac:dyDescent="0.3">
      <c r="B91" s="11"/>
      <c r="C91" s="29"/>
      <c r="D91" s="28"/>
      <c r="E91" s="28"/>
      <c r="F91" s="20">
        <v>87</v>
      </c>
      <c r="G91" s="21" t="e">
        <f t="shared" si="16"/>
        <v>#N/A</v>
      </c>
      <c r="H91" s="22" t="e">
        <f t="shared" si="17"/>
        <v>#N/A</v>
      </c>
      <c r="I91" s="39" t="e">
        <f t="shared" si="18"/>
        <v>#N/A</v>
      </c>
      <c r="J91" s="40" t="e">
        <f t="shared" si="19"/>
        <v>#N/A</v>
      </c>
      <c r="K91" s="48" t="e">
        <f t="shared" si="20"/>
        <v>#N/A</v>
      </c>
      <c r="L91" s="23"/>
      <c r="M91" s="23"/>
      <c r="N91" s="23"/>
      <c r="O91" s="6">
        <f t="shared" si="13"/>
        <v>28</v>
      </c>
      <c r="P91" s="52"/>
      <c r="Q91" s="52" t="str">
        <f t="shared" si="14"/>
        <v/>
      </c>
      <c r="R91" s="51"/>
      <c r="S91" s="51"/>
      <c r="T91" s="51"/>
      <c r="U91" s="51"/>
      <c r="V91" s="51"/>
      <c r="W91" s="51"/>
      <c r="X91" s="3">
        <f t="shared" si="6"/>
        <v>0</v>
      </c>
      <c r="Y91" s="4">
        <f t="shared" si="15"/>
        <v>0</v>
      </c>
      <c r="Z91" s="5">
        <f t="shared" si="0"/>
        <v>0</v>
      </c>
      <c r="AA91" s="5">
        <f t="shared" si="1"/>
        <v>0</v>
      </c>
      <c r="AB91" s="18">
        <f t="shared" si="2"/>
        <v>0</v>
      </c>
      <c r="AC91" s="7">
        <f t="shared" si="3"/>
        <v>0</v>
      </c>
      <c r="AD91" s="19"/>
      <c r="AF91" s="23"/>
      <c r="AH91" s="8" t="str">
        <f>seznam!B88</f>
        <v>Poprocký Michal</v>
      </c>
    </row>
    <row r="92" spans="2:34" ht="14.3" customHeight="1" thickBot="1" x14ac:dyDescent="0.3">
      <c r="B92" s="11"/>
      <c r="C92" s="29"/>
      <c r="D92" s="28"/>
      <c r="E92" s="28"/>
      <c r="F92" s="20">
        <v>88</v>
      </c>
      <c r="G92" s="21" t="e">
        <f t="shared" si="16"/>
        <v>#N/A</v>
      </c>
      <c r="H92" s="22" t="e">
        <f t="shared" si="17"/>
        <v>#N/A</v>
      </c>
      <c r="I92" s="39" t="e">
        <f t="shared" si="18"/>
        <v>#N/A</v>
      </c>
      <c r="J92" s="40" t="e">
        <f t="shared" si="19"/>
        <v>#N/A</v>
      </c>
      <c r="K92" s="48" t="e">
        <f t="shared" si="20"/>
        <v>#N/A</v>
      </c>
      <c r="L92" s="23"/>
      <c r="M92" s="23"/>
      <c r="N92" s="23"/>
      <c r="O92" s="6">
        <f t="shared" si="13"/>
        <v>28</v>
      </c>
      <c r="P92" s="52"/>
      <c r="Q92" s="52" t="str">
        <f t="shared" si="14"/>
        <v/>
      </c>
      <c r="R92" s="51"/>
      <c r="S92" s="51"/>
      <c r="T92" s="51"/>
      <c r="U92" s="51"/>
      <c r="V92" s="51"/>
      <c r="W92" s="51"/>
      <c r="X92" s="3">
        <f t="shared" si="6"/>
        <v>0</v>
      </c>
      <c r="Y92" s="4">
        <f t="shared" si="15"/>
        <v>0</v>
      </c>
      <c r="Z92" s="5">
        <f t="shared" si="0"/>
        <v>0</v>
      </c>
      <c r="AA92" s="5">
        <f t="shared" si="1"/>
        <v>0</v>
      </c>
      <c r="AB92" s="18">
        <f t="shared" si="2"/>
        <v>0</v>
      </c>
      <c r="AC92" s="7">
        <f t="shared" si="3"/>
        <v>0</v>
      </c>
      <c r="AD92" s="19"/>
      <c r="AF92" s="23"/>
      <c r="AH92" s="8" t="str">
        <f>seznam!B89</f>
        <v>Prokop Tomáš</v>
      </c>
    </row>
    <row r="93" spans="2:34" ht="14.3" customHeight="1" thickBot="1" x14ac:dyDescent="0.3">
      <c r="B93" s="11"/>
      <c r="C93" s="29"/>
      <c r="D93" s="28"/>
      <c r="E93" s="28"/>
      <c r="F93" s="20">
        <v>89</v>
      </c>
      <c r="G93" s="21" t="e">
        <f t="shared" si="16"/>
        <v>#N/A</v>
      </c>
      <c r="H93" s="22" t="e">
        <f t="shared" si="17"/>
        <v>#N/A</v>
      </c>
      <c r="I93" s="39" t="e">
        <f t="shared" si="18"/>
        <v>#N/A</v>
      </c>
      <c r="J93" s="40" t="e">
        <f t="shared" si="19"/>
        <v>#N/A</v>
      </c>
      <c r="K93" s="48" t="e">
        <f t="shared" si="20"/>
        <v>#N/A</v>
      </c>
      <c r="L93" s="23"/>
      <c r="M93" s="23"/>
      <c r="N93" s="23"/>
      <c r="O93" s="6">
        <f t="shared" si="13"/>
        <v>28</v>
      </c>
      <c r="P93" s="52"/>
      <c r="Q93" s="52" t="str">
        <f t="shared" si="14"/>
        <v/>
      </c>
      <c r="R93" s="51"/>
      <c r="S93" s="51"/>
      <c r="T93" s="51"/>
      <c r="U93" s="51"/>
      <c r="V93" s="51"/>
      <c r="W93" s="51"/>
      <c r="X93" s="3">
        <f t="shared" si="6"/>
        <v>0</v>
      </c>
      <c r="Y93" s="4">
        <f t="shared" si="15"/>
        <v>0</v>
      </c>
      <c r="Z93" s="5">
        <f t="shared" si="0"/>
        <v>0</v>
      </c>
      <c r="AA93" s="5">
        <f t="shared" si="1"/>
        <v>0</v>
      </c>
      <c r="AB93" s="18">
        <f t="shared" si="2"/>
        <v>0</v>
      </c>
      <c r="AC93" s="7">
        <f t="shared" si="3"/>
        <v>0</v>
      </c>
      <c r="AD93" s="19"/>
      <c r="AF93" s="23"/>
      <c r="AH93" s="8" t="str">
        <f>seznam!B90</f>
        <v>Valjent Aleš</v>
      </c>
    </row>
    <row r="94" spans="2:34" ht="14.3" customHeight="1" thickBot="1" x14ac:dyDescent="0.3">
      <c r="B94" s="11"/>
      <c r="C94" s="29"/>
      <c r="D94" s="28"/>
      <c r="E94" s="28"/>
      <c r="F94" s="20">
        <v>90</v>
      </c>
      <c r="G94" s="21" t="e">
        <f t="shared" si="16"/>
        <v>#N/A</v>
      </c>
      <c r="H94" s="22" t="e">
        <f t="shared" si="17"/>
        <v>#N/A</v>
      </c>
      <c r="I94" s="39" t="e">
        <f t="shared" si="18"/>
        <v>#N/A</v>
      </c>
      <c r="J94" s="40" t="e">
        <f t="shared" si="19"/>
        <v>#N/A</v>
      </c>
      <c r="K94" s="48" t="e">
        <f t="shared" si="20"/>
        <v>#N/A</v>
      </c>
      <c r="L94" s="23"/>
      <c r="M94" s="23"/>
      <c r="N94" s="23"/>
      <c r="O94" s="6">
        <f t="shared" si="13"/>
        <v>28</v>
      </c>
      <c r="P94" s="52"/>
      <c r="Q94" s="52" t="str">
        <f t="shared" si="14"/>
        <v/>
      </c>
      <c r="R94" s="51"/>
      <c r="S94" s="51"/>
      <c r="T94" s="51"/>
      <c r="U94" s="51"/>
      <c r="V94" s="51"/>
      <c r="W94" s="51"/>
      <c r="X94" s="3">
        <f t="shared" si="6"/>
        <v>0</v>
      </c>
      <c r="Y94" s="4">
        <f t="shared" si="15"/>
        <v>0</v>
      </c>
      <c r="Z94" s="5">
        <f t="shared" si="0"/>
        <v>0</v>
      </c>
      <c r="AA94" s="5">
        <f t="shared" si="1"/>
        <v>0</v>
      </c>
      <c r="AB94" s="18">
        <f t="shared" si="2"/>
        <v>0</v>
      </c>
      <c r="AC94" s="7">
        <f t="shared" si="3"/>
        <v>0</v>
      </c>
      <c r="AD94" s="19"/>
      <c r="AF94" s="23"/>
      <c r="AH94" s="8" t="str">
        <f>seznam!B91</f>
        <v>Zvěřinová Lenka</v>
      </c>
    </row>
    <row r="95" spans="2:34" ht="14.3" customHeight="1" thickBot="1" x14ac:dyDescent="0.3">
      <c r="B95" s="11"/>
      <c r="C95" s="29"/>
      <c r="D95" s="28"/>
      <c r="E95" s="28"/>
      <c r="F95" s="20">
        <v>91</v>
      </c>
      <c r="G95" s="21" t="e">
        <f t="shared" si="16"/>
        <v>#N/A</v>
      </c>
      <c r="H95" s="22" t="e">
        <f t="shared" si="17"/>
        <v>#N/A</v>
      </c>
      <c r="I95" s="39" t="e">
        <f t="shared" si="18"/>
        <v>#N/A</v>
      </c>
      <c r="J95" s="40" t="e">
        <f t="shared" si="19"/>
        <v>#N/A</v>
      </c>
      <c r="K95" s="48" t="e">
        <f t="shared" si="20"/>
        <v>#N/A</v>
      </c>
      <c r="L95" s="23"/>
      <c r="M95" s="23"/>
      <c r="N95" s="23"/>
      <c r="O95" s="6">
        <f t="shared" si="13"/>
        <v>28</v>
      </c>
      <c r="P95" s="52"/>
      <c r="Q95" s="52" t="str">
        <f t="shared" si="14"/>
        <v/>
      </c>
      <c r="R95" s="51"/>
      <c r="S95" s="51"/>
      <c r="T95" s="51"/>
      <c r="U95" s="51"/>
      <c r="V95" s="51"/>
      <c r="W95" s="51"/>
      <c r="X95" s="3">
        <f t="shared" si="6"/>
        <v>0</v>
      </c>
      <c r="Y95" s="4">
        <f t="shared" si="15"/>
        <v>0</v>
      </c>
      <c r="Z95" s="5">
        <f t="shared" si="0"/>
        <v>0</v>
      </c>
      <c r="AA95" s="5">
        <f t="shared" si="1"/>
        <v>0</v>
      </c>
      <c r="AB95" s="18">
        <f t="shared" si="2"/>
        <v>0</v>
      </c>
      <c r="AC95" s="7">
        <f t="shared" si="3"/>
        <v>0</v>
      </c>
      <c r="AD95" s="19"/>
      <c r="AF95" s="23"/>
      <c r="AH95" s="8" t="str">
        <f>seznam!B92</f>
        <v>Krčma Milan ml.</v>
      </c>
    </row>
    <row r="96" spans="2:34" ht="14.3" customHeight="1" thickBot="1" x14ac:dyDescent="0.3">
      <c r="B96" s="11"/>
      <c r="C96" s="29"/>
      <c r="D96" s="28"/>
      <c r="E96" s="28"/>
      <c r="F96" s="20">
        <v>92</v>
      </c>
      <c r="G96" s="21" t="e">
        <f t="shared" si="16"/>
        <v>#N/A</v>
      </c>
      <c r="H96" s="22" t="e">
        <f t="shared" si="17"/>
        <v>#N/A</v>
      </c>
      <c r="I96" s="39" t="e">
        <f t="shared" si="18"/>
        <v>#N/A</v>
      </c>
      <c r="J96" s="40" t="e">
        <f t="shared" si="19"/>
        <v>#N/A</v>
      </c>
      <c r="K96" s="48" t="e">
        <f t="shared" si="20"/>
        <v>#N/A</v>
      </c>
      <c r="L96" s="23"/>
      <c r="M96" s="23"/>
      <c r="N96" s="23"/>
      <c r="O96" s="6">
        <f t="shared" si="13"/>
        <v>28</v>
      </c>
      <c r="P96" s="52"/>
      <c r="Q96" s="52" t="str">
        <f t="shared" si="14"/>
        <v/>
      </c>
      <c r="R96" s="51"/>
      <c r="S96" s="51"/>
      <c r="T96" s="51"/>
      <c r="U96" s="51"/>
      <c r="V96" s="51"/>
      <c r="W96" s="51"/>
      <c r="X96" s="3">
        <f t="shared" si="6"/>
        <v>0</v>
      </c>
      <c r="Y96" s="4">
        <f t="shared" si="15"/>
        <v>0</v>
      </c>
      <c r="Z96" s="5">
        <f t="shared" si="0"/>
        <v>0</v>
      </c>
      <c r="AA96" s="5">
        <f t="shared" si="1"/>
        <v>0</v>
      </c>
      <c r="AB96" s="18">
        <f t="shared" si="2"/>
        <v>0</v>
      </c>
      <c r="AC96" s="7">
        <f t="shared" si="3"/>
        <v>0</v>
      </c>
      <c r="AD96" s="19"/>
      <c r="AF96" s="23"/>
      <c r="AH96" s="8" t="str">
        <f>seznam!B93</f>
        <v>Kryka Dušan</v>
      </c>
    </row>
    <row r="97" spans="2:34" ht="14.3" customHeight="1" thickBot="1" x14ac:dyDescent="0.3">
      <c r="B97" s="11"/>
      <c r="C97" s="29"/>
      <c r="D97" s="28"/>
      <c r="E97" s="28"/>
      <c r="F97" s="20">
        <v>93</v>
      </c>
      <c r="G97" s="21" t="e">
        <f t="shared" si="16"/>
        <v>#N/A</v>
      </c>
      <c r="H97" s="22" t="e">
        <f t="shared" si="17"/>
        <v>#N/A</v>
      </c>
      <c r="I97" s="39" t="e">
        <f t="shared" si="18"/>
        <v>#N/A</v>
      </c>
      <c r="J97" s="40" t="e">
        <f t="shared" si="19"/>
        <v>#N/A</v>
      </c>
      <c r="K97" s="48" t="e">
        <f t="shared" si="20"/>
        <v>#N/A</v>
      </c>
      <c r="L97" s="23"/>
      <c r="M97" s="23"/>
      <c r="N97" s="23"/>
      <c r="O97" s="6">
        <f t="shared" si="13"/>
        <v>28</v>
      </c>
      <c r="P97" s="52"/>
      <c r="Q97" s="52" t="str">
        <f t="shared" si="14"/>
        <v/>
      </c>
      <c r="R97" s="51"/>
      <c r="S97" s="51"/>
      <c r="T97" s="51"/>
      <c r="U97" s="51"/>
      <c r="V97" s="51"/>
      <c r="W97" s="51"/>
      <c r="X97" s="3">
        <f t="shared" si="6"/>
        <v>0</v>
      </c>
      <c r="Y97" s="4">
        <f t="shared" si="15"/>
        <v>0</v>
      </c>
      <c r="Z97" s="5">
        <f t="shared" si="0"/>
        <v>0</v>
      </c>
      <c r="AA97" s="5">
        <f t="shared" si="1"/>
        <v>0</v>
      </c>
      <c r="AB97" s="18">
        <f t="shared" si="2"/>
        <v>0</v>
      </c>
      <c r="AC97" s="7">
        <f t="shared" si="3"/>
        <v>0</v>
      </c>
      <c r="AD97" s="19"/>
      <c r="AF97" s="23"/>
      <c r="AH97" s="8">
        <f>seznam!B94</f>
        <v>0</v>
      </c>
    </row>
    <row r="98" spans="2:34" ht="14.3" customHeight="1" thickBot="1" x14ac:dyDescent="0.3">
      <c r="B98" s="11"/>
      <c r="C98" s="29"/>
      <c r="D98" s="28"/>
      <c r="E98" s="28"/>
      <c r="F98" s="20">
        <v>94</v>
      </c>
      <c r="G98" s="21" t="e">
        <f t="shared" si="16"/>
        <v>#N/A</v>
      </c>
      <c r="H98" s="22" t="e">
        <f t="shared" si="17"/>
        <v>#N/A</v>
      </c>
      <c r="I98" s="39" t="e">
        <f t="shared" si="18"/>
        <v>#N/A</v>
      </c>
      <c r="J98" s="40" t="e">
        <f t="shared" si="19"/>
        <v>#N/A</v>
      </c>
      <c r="K98" s="48" t="e">
        <f t="shared" si="20"/>
        <v>#N/A</v>
      </c>
      <c r="L98" s="23"/>
      <c r="M98" s="23"/>
      <c r="N98" s="23"/>
      <c r="O98" s="6">
        <f t="shared" si="13"/>
        <v>28</v>
      </c>
      <c r="P98" s="52"/>
      <c r="Q98" s="52" t="str">
        <f t="shared" si="14"/>
        <v/>
      </c>
      <c r="R98" s="51"/>
      <c r="S98" s="51"/>
      <c r="T98" s="51"/>
      <c r="U98" s="51"/>
      <c r="V98" s="51"/>
      <c r="W98" s="51"/>
      <c r="X98" s="3">
        <f t="shared" si="6"/>
        <v>0</v>
      </c>
      <c r="Y98" s="4">
        <f t="shared" si="15"/>
        <v>0</v>
      </c>
      <c r="Z98" s="5">
        <f t="shared" si="0"/>
        <v>0</v>
      </c>
      <c r="AA98" s="5">
        <f t="shared" si="1"/>
        <v>0</v>
      </c>
      <c r="AB98" s="18">
        <f t="shared" si="2"/>
        <v>0</v>
      </c>
      <c r="AC98" s="7">
        <f t="shared" si="3"/>
        <v>0</v>
      </c>
      <c r="AD98" s="19"/>
      <c r="AF98" s="23"/>
      <c r="AH98" s="8">
        <f>seznam!B95</f>
        <v>0</v>
      </c>
    </row>
    <row r="99" spans="2:34" ht="14.3" customHeight="1" thickBot="1" x14ac:dyDescent="0.3">
      <c r="B99" s="11"/>
      <c r="C99" s="29"/>
      <c r="D99" s="28"/>
      <c r="E99" s="28"/>
      <c r="F99" s="20">
        <v>95</v>
      </c>
      <c r="G99" s="21" t="e">
        <f t="shared" si="16"/>
        <v>#N/A</v>
      </c>
      <c r="H99" s="22" t="e">
        <f t="shared" si="17"/>
        <v>#N/A</v>
      </c>
      <c r="I99" s="39" t="e">
        <f t="shared" si="18"/>
        <v>#N/A</v>
      </c>
      <c r="J99" s="40" t="e">
        <f t="shared" si="19"/>
        <v>#N/A</v>
      </c>
      <c r="K99" s="48" t="e">
        <f t="shared" si="20"/>
        <v>#N/A</v>
      </c>
      <c r="L99" s="23"/>
      <c r="M99" s="23"/>
      <c r="N99" s="23"/>
      <c r="O99" s="6">
        <f t="shared" si="13"/>
        <v>28</v>
      </c>
      <c r="P99" s="52"/>
      <c r="Q99" s="52" t="str">
        <f t="shared" si="14"/>
        <v/>
      </c>
      <c r="R99" s="51"/>
      <c r="S99" s="51"/>
      <c r="T99" s="51"/>
      <c r="U99" s="51"/>
      <c r="V99" s="51"/>
      <c r="W99" s="51"/>
      <c r="X99" s="3">
        <f t="shared" si="6"/>
        <v>0</v>
      </c>
      <c r="Y99" s="4">
        <f t="shared" si="15"/>
        <v>0</v>
      </c>
      <c r="Z99" s="5">
        <f t="shared" si="0"/>
        <v>0</v>
      </c>
      <c r="AA99" s="5">
        <f t="shared" si="1"/>
        <v>0</v>
      </c>
      <c r="AB99" s="18">
        <f t="shared" si="2"/>
        <v>0</v>
      </c>
      <c r="AC99" s="7">
        <f t="shared" si="3"/>
        <v>0</v>
      </c>
      <c r="AD99" s="19"/>
      <c r="AF99" s="23"/>
      <c r="AH99" s="8">
        <f>seznam!B96</f>
        <v>0</v>
      </c>
    </row>
    <row r="100" spans="2:34" ht="14.3" customHeight="1" thickBot="1" x14ac:dyDescent="0.3">
      <c r="B100" s="11"/>
      <c r="C100" s="29"/>
      <c r="D100" s="28"/>
      <c r="E100" s="28"/>
      <c r="F100" s="20">
        <v>96</v>
      </c>
      <c r="G100" s="21" t="e">
        <f t="shared" si="16"/>
        <v>#N/A</v>
      </c>
      <c r="H100" s="22" t="e">
        <f t="shared" si="17"/>
        <v>#N/A</v>
      </c>
      <c r="I100" s="39" t="e">
        <f t="shared" si="18"/>
        <v>#N/A</v>
      </c>
      <c r="J100" s="40" t="e">
        <f t="shared" si="19"/>
        <v>#N/A</v>
      </c>
      <c r="K100" s="48" t="e">
        <f t="shared" si="20"/>
        <v>#N/A</v>
      </c>
      <c r="L100" s="23"/>
      <c r="M100" s="23"/>
      <c r="N100" s="23"/>
      <c r="O100" s="6">
        <f t="shared" si="13"/>
        <v>28</v>
      </c>
      <c r="P100" s="52"/>
      <c r="Q100" s="52" t="str">
        <f t="shared" si="14"/>
        <v/>
      </c>
      <c r="R100" s="51"/>
      <c r="S100" s="51"/>
      <c r="T100" s="51"/>
      <c r="U100" s="51"/>
      <c r="V100" s="51"/>
      <c r="W100" s="51"/>
      <c r="X100" s="3">
        <f t="shared" si="6"/>
        <v>0</v>
      </c>
      <c r="Y100" s="4">
        <f t="shared" si="15"/>
        <v>0</v>
      </c>
      <c r="Z100" s="5">
        <f t="shared" si="0"/>
        <v>0</v>
      </c>
      <c r="AA100" s="5">
        <f t="shared" si="1"/>
        <v>0</v>
      </c>
      <c r="AB100" s="18">
        <f t="shared" si="2"/>
        <v>0</v>
      </c>
      <c r="AC100" s="7">
        <f t="shared" si="3"/>
        <v>0</v>
      </c>
      <c r="AD100" s="19"/>
      <c r="AF100" s="23"/>
      <c r="AH100" s="8">
        <f>seznam!B97</f>
        <v>0</v>
      </c>
    </row>
    <row r="101" spans="2:34" ht="14.3" customHeight="1" thickBot="1" x14ac:dyDescent="0.3">
      <c r="B101" s="11"/>
      <c r="C101" s="29"/>
      <c r="D101" s="28"/>
      <c r="E101" s="28"/>
      <c r="F101" s="20">
        <v>97</v>
      </c>
      <c r="G101" s="21" t="e">
        <f t="shared" si="16"/>
        <v>#N/A</v>
      </c>
      <c r="H101" s="22" t="e">
        <f t="shared" si="17"/>
        <v>#N/A</v>
      </c>
      <c r="I101" s="39" t="e">
        <f t="shared" si="18"/>
        <v>#N/A</v>
      </c>
      <c r="J101" s="40" t="e">
        <f t="shared" si="19"/>
        <v>#N/A</v>
      </c>
      <c r="K101" s="48" t="e">
        <f t="shared" si="20"/>
        <v>#N/A</v>
      </c>
      <c r="L101" s="23"/>
      <c r="M101" s="23"/>
      <c r="N101" s="23"/>
      <c r="O101" s="6">
        <f t="shared" si="13"/>
        <v>28</v>
      </c>
      <c r="P101" s="52"/>
      <c r="Q101" s="52" t="str">
        <f t="shared" si="14"/>
        <v/>
      </c>
      <c r="R101" s="51"/>
      <c r="S101" s="51"/>
      <c r="T101" s="51"/>
      <c r="U101" s="51"/>
      <c r="V101" s="51"/>
      <c r="W101" s="51"/>
      <c r="X101" s="3">
        <f t="shared" si="6"/>
        <v>0</v>
      </c>
      <c r="Y101" s="4">
        <f t="shared" si="15"/>
        <v>0</v>
      </c>
      <c r="Z101" s="5">
        <f t="shared" si="0"/>
        <v>0</v>
      </c>
      <c r="AA101" s="5">
        <f t="shared" si="1"/>
        <v>0</v>
      </c>
      <c r="AB101" s="18">
        <f t="shared" si="2"/>
        <v>0</v>
      </c>
      <c r="AC101" s="7">
        <f t="shared" si="3"/>
        <v>0</v>
      </c>
      <c r="AD101" s="19"/>
      <c r="AF101" s="23"/>
      <c r="AH101" s="8">
        <f>seznam!B98</f>
        <v>0</v>
      </c>
    </row>
    <row r="102" spans="2:34" ht="14.3" customHeight="1" thickBot="1" x14ac:dyDescent="0.3">
      <c r="B102" s="11"/>
      <c r="C102" s="29"/>
      <c r="D102" s="28"/>
      <c r="E102" s="28"/>
      <c r="F102" s="20">
        <v>98</v>
      </c>
      <c r="G102" s="21" t="e">
        <f t="shared" si="16"/>
        <v>#N/A</v>
      </c>
      <c r="H102" s="22" t="e">
        <f t="shared" si="17"/>
        <v>#N/A</v>
      </c>
      <c r="I102" s="39" t="e">
        <f t="shared" si="18"/>
        <v>#N/A</v>
      </c>
      <c r="J102" s="40" t="e">
        <f t="shared" si="19"/>
        <v>#N/A</v>
      </c>
      <c r="K102" s="48" t="e">
        <f t="shared" si="20"/>
        <v>#N/A</v>
      </c>
      <c r="L102" s="23"/>
      <c r="M102" s="23"/>
      <c r="N102" s="23"/>
      <c r="O102" s="6">
        <f t="shared" si="13"/>
        <v>28</v>
      </c>
      <c r="P102" s="52"/>
      <c r="Q102" s="52" t="str">
        <f t="shared" si="14"/>
        <v/>
      </c>
      <c r="R102" s="51"/>
      <c r="S102" s="51"/>
      <c r="T102" s="51"/>
      <c r="U102" s="51"/>
      <c r="V102" s="51"/>
      <c r="W102" s="51"/>
      <c r="X102" s="3">
        <f t="shared" si="6"/>
        <v>0</v>
      </c>
      <c r="Y102" s="4">
        <f t="shared" si="15"/>
        <v>0</v>
      </c>
      <c r="Z102" s="5">
        <f t="shared" si="0"/>
        <v>0</v>
      </c>
      <c r="AA102" s="5">
        <f t="shared" si="1"/>
        <v>0</v>
      </c>
      <c r="AB102" s="18">
        <f t="shared" si="2"/>
        <v>0</v>
      </c>
      <c r="AC102" s="7">
        <f t="shared" si="3"/>
        <v>0</v>
      </c>
      <c r="AD102" s="19"/>
      <c r="AF102" s="23"/>
      <c r="AH102" s="8">
        <f>seznam!B99</f>
        <v>0</v>
      </c>
    </row>
    <row r="103" spans="2:34" ht="14.3" customHeight="1" thickBot="1" x14ac:dyDescent="0.3">
      <c r="B103" s="11"/>
      <c r="C103" s="29"/>
      <c r="D103" s="28"/>
      <c r="E103" s="28"/>
      <c r="F103" s="36">
        <v>99</v>
      </c>
      <c r="G103" s="21" t="e">
        <f t="shared" si="16"/>
        <v>#N/A</v>
      </c>
      <c r="H103" s="22" t="e">
        <f t="shared" si="17"/>
        <v>#N/A</v>
      </c>
      <c r="I103" s="39" t="e">
        <f t="shared" si="18"/>
        <v>#N/A</v>
      </c>
      <c r="J103" s="40" t="e">
        <f t="shared" si="19"/>
        <v>#N/A</v>
      </c>
      <c r="K103" s="48" t="e">
        <f t="shared" si="20"/>
        <v>#N/A</v>
      </c>
      <c r="L103" s="23"/>
      <c r="M103" s="23"/>
      <c r="N103" s="23"/>
      <c r="O103" s="6">
        <f t="shared" si="13"/>
        <v>28</v>
      </c>
      <c r="P103" s="52"/>
      <c r="Q103" s="52" t="str">
        <f t="shared" si="14"/>
        <v/>
      </c>
      <c r="R103" s="51"/>
      <c r="S103" s="51"/>
      <c r="T103" s="51"/>
      <c r="U103" s="51"/>
      <c r="V103" s="51"/>
      <c r="W103" s="51"/>
      <c r="X103" s="3">
        <f t="shared" si="6"/>
        <v>0</v>
      </c>
      <c r="Y103" s="4">
        <f t="shared" si="15"/>
        <v>0</v>
      </c>
      <c r="Z103" s="5">
        <f t="shared" si="0"/>
        <v>0</v>
      </c>
      <c r="AA103" s="5">
        <f t="shared" si="1"/>
        <v>0</v>
      </c>
      <c r="AB103" s="18">
        <f t="shared" si="2"/>
        <v>0</v>
      </c>
      <c r="AC103" s="7">
        <f t="shared" si="3"/>
        <v>0</v>
      </c>
      <c r="AD103" s="19"/>
      <c r="AF103" s="23"/>
      <c r="AH103" s="8">
        <f>seznam!B100</f>
        <v>0</v>
      </c>
    </row>
    <row r="104" spans="2:34" ht="14.3" customHeight="1" x14ac:dyDescent="0.25">
      <c r="E104" s="11"/>
      <c r="F104" s="2"/>
      <c r="O104" s="2"/>
      <c r="P104" s="37"/>
      <c r="Q104" s="37"/>
      <c r="X104" s="2"/>
      <c r="Y104" s="2"/>
      <c r="Z104" s="2"/>
      <c r="AA104" s="2"/>
      <c r="AB104" s="38">
        <f>SUM(AB4:AB103)</f>
        <v>1350</v>
      </c>
      <c r="AC104" s="2"/>
    </row>
  </sheetData>
  <sheetProtection password="C75C" sheet="1" objects="1" scenarios="1"/>
  <mergeCells count="12">
    <mergeCell ref="P1:AA2"/>
    <mergeCell ref="P3:W3"/>
    <mergeCell ref="F3:K3"/>
    <mergeCell ref="F1:K1"/>
    <mergeCell ref="F2:K2"/>
    <mergeCell ref="C5:C6"/>
    <mergeCell ref="C9:C10"/>
    <mergeCell ref="D13:D14"/>
    <mergeCell ref="D9:D10"/>
    <mergeCell ref="B13:B14"/>
    <mergeCell ref="B7:B8"/>
    <mergeCell ref="B11:B12"/>
  </mergeCells>
  <conditionalFormatting sqref="AF42:AF103 X4:AA103 L5:N103">
    <cfRule type="cellIs" dxfId="16" priority="19" operator="greaterThan">
      <formula>0</formula>
    </cfRule>
  </conditionalFormatting>
  <conditionalFormatting sqref="E16:E103 C16:D17 C34:D103 E11 D20:D24 C20:C23">
    <cfRule type="cellIs" dxfId="15" priority="20" operator="greaterThan">
      <formula>1</formula>
    </cfRule>
  </conditionalFormatting>
  <conditionalFormatting sqref="B7:B8 C5:C6 D9:E10">
    <cfRule type="cellIs" dxfId="14" priority="21" operator="greaterThan">
      <formula>1</formula>
    </cfRule>
  </conditionalFormatting>
  <conditionalFormatting sqref="H5:J103">
    <cfRule type="cellIs" dxfId="13" priority="22" operator="greaterThan">
      <formula>0</formula>
    </cfRule>
  </conditionalFormatting>
  <conditionalFormatting sqref="I5:I103">
    <cfRule type="cellIs" dxfId="12" priority="23" operator="greaterThan">
      <formula>0</formula>
    </cfRule>
  </conditionalFormatting>
  <conditionalFormatting sqref="J5:J103">
    <cfRule type="cellIs" dxfId="11" priority="24" operator="greaterThan">
      <formula>0</formula>
    </cfRule>
  </conditionalFormatting>
  <conditionalFormatting sqref="G5:G103">
    <cfRule type="cellIs" dxfId="10" priority="25" operator="greaterThan">
      <formula>0</formula>
    </cfRule>
  </conditionalFormatting>
  <conditionalFormatting sqref="J5:J103">
    <cfRule type="cellIs" dxfId="9" priority="14" operator="greaterThan">
      <formula>0</formula>
    </cfRule>
  </conditionalFormatting>
  <conditionalFormatting sqref="K5:K103">
    <cfRule type="cellIs" dxfId="8" priority="13" operator="greaterThan">
      <formula>0</formula>
    </cfRule>
  </conditionalFormatting>
  <conditionalFormatting sqref="D11 C7 B9">
    <cfRule type="cellIs" dxfId="7" priority="12" operator="greaterThan">
      <formula>0</formula>
    </cfRule>
  </conditionalFormatting>
  <conditionalFormatting sqref="D12 C8 B10">
    <cfRule type="cellIs" dxfId="6" priority="11" operator="greaterThan">
      <formula>0</formula>
    </cfRule>
  </conditionalFormatting>
  <conditionalFormatting sqref="B29 C27 D30">
    <cfRule type="cellIs" dxfId="5" priority="10" operator="greaterThan">
      <formula>0</formula>
    </cfRule>
  </conditionalFormatting>
  <conditionalFormatting sqref="R4:W103">
    <cfRule type="cellIs" dxfId="4" priority="5" operator="greaterThan">
      <formula>199</formula>
    </cfRule>
    <cfRule type="cellIs" dxfId="3" priority="4" operator="greaterThan">
      <formula>224</formula>
    </cfRule>
    <cfRule type="cellIs" dxfId="2" priority="3" operator="greaterThan">
      <formula>249</formula>
    </cfRule>
    <cfRule type="cellIs" dxfId="1" priority="2" operator="greaterThan">
      <formula>274</formula>
    </cfRule>
    <cfRule type="cellIs" dxfId="0" priority="1" operator="greaterThan">
      <formula>299</formula>
    </cfRule>
  </conditionalFormatting>
  <dataValidations count="1">
    <dataValidation type="list" allowBlank="1" sqref="P4:Q103" xr:uid="{00000000-0002-0000-0100-000000000000}">
      <formula1>$AH$4:$AH$103</formula1>
    </dataValidation>
  </dataValidations>
  <pageMargins left="0.11811023622047245" right="0.11811023622047245" top="0.19685039370078741" bottom="0.19685039370078741" header="0" footer="0"/>
  <pageSetup paperSize="9" scale="76" orientation="portrait" r:id="rId1"/>
  <ignoredErrors>
    <ignoredError sqref="B8:D8 B7 D7 B9:B10 C11:D11 B29 C27 D30 G6:K103 H5:K5 D9:D10 C12:D1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</vt:lpstr>
      <vt:lpstr>6 her</vt:lpstr>
      <vt:lpstr>List1</vt:lpstr>
      <vt:lpstr>'6 her'!Oblast_tisku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Vlastimil Zářecký</cp:lastModifiedBy>
  <cp:lastPrinted>2019-04-30T14:37:29Z</cp:lastPrinted>
  <dcterms:created xsi:type="dcterms:W3CDTF">2019-04-12T13:42:50Z</dcterms:created>
  <dcterms:modified xsi:type="dcterms:W3CDTF">2019-10-20T21:24:27Z</dcterms:modified>
</cp:coreProperties>
</file>