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00" windowWidth="19815" windowHeight="7365" activeTab="1"/>
  </bookViews>
  <sheets>
    <sheet name="seznam" sheetId="1" r:id="rId1"/>
    <sheet name="6 her" sheetId="3" r:id="rId2"/>
  </sheets>
  <definedNames>
    <definedName name="_xlnm.Print_Area" localSheetId="1">'6 her'!$B$1:$K$44</definedName>
  </definedNames>
  <calcPr calcId="125725"/>
</workbook>
</file>

<file path=xl/calcChain.xml><?xml version="1.0" encoding="utf-8"?>
<calcChain xmlns="http://schemas.openxmlformats.org/spreadsheetml/2006/main">
  <c r="Q30" i="3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C103"/>
  <c r="AB103"/>
  <c r="AA103"/>
  <c r="Z103"/>
  <c r="X103" s="1"/>
  <c r="AC102"/>
  <c r="AB102"/>
  <c r="AA102"/>
  <c r="Z102"/>
  <c r="X102" s="1"/>
  <c r="AC101"/>
  <c r="AB101"/>
  <c r="AA101"/>
  <c r="Z101"/>
  <c r="X101" s="1"/>
  <c r="AC100"/>
  <c r="AB100"/>
  <c r="AA100"/>
  <c r="Z100"/>
  <c r="AC99"/>
  <c r="AB99"/>
  <c r="AA99"/>
  <c r="Z99"/>
  <c r="X99" s="1"/>
  <c r="AC98"/>
  <c r="AB98"/>
  <c r="AA98"/>
  <c r="Z98"/>
  <c r="X98" s="1"/>
  <c r="AC97"/>
  <c r="AB97"/>
  <c r="AA97"/>
  <c r="Z97"/>
  <c r="X97" s="1"/>
  <c r="AC96"/>
  <c r="AB96"/>
  <c r="AA96"/>
  <c r="Z96"/>
  <c r="AC95"/>
  <c r="AB95"/>
  <c r="AA95"/>
  <c r="Z95"/>
  <c r="X95" s="1"/>
  <c r="AC94"/>
  <c r="AB94"/>
  <c r="AA94"/>
  <c r="Z94"/>
  <c r="X94" s="1"/>
  <c r="AC93"/>
  <c r="AB93"/>
  <c r="AA93"/>
  <c r="Z93"/>
  <c r="X93" s="1"/>
  <c r="AC92"/>
  <c r="AB92"/>
  <c r="AA92"/>
  <c r="Z92"/>
  <c r="AC91"/>
  <c r="AB91"/>
  <c r="AA91"/>
  <c r="Z91"/>
  <c r="X91" s="1"/>
  <c r="AC90"/>
  <c r="AB90"/>
  <c r="AA90"/>
  <c r="Z90"/>
  <c r="X90" s="1"/>
  <c r="AC89"/>
  <c r="AB89"/>
  <c r="AA89"/>
  <c r="Z89"/>
  <c r="X89" s="1"/>
  <c r="AC88"/>
  <c r="AB88"/>
  <c r="AA88"/>
  <c r="Z88"/>
  <c r="AC87"/>
  <c r="AB87"/>
  <c r="AA87"/>
  <c r="Z87"/>
  <c r="X87" s="1"/>
  <c r="AC86"/>
  <c r="AB86"/>
  <c r="AA86"/>
  <c r="Z86"/>
  <c r="X86" s="1"/>
  <c r="AC85"/>
  <c r="AB85"/>
  <c r="AA85"/>
  <c r="Z85"/>
  <c r="X85" s="1"/>
  <c r="AC84"/>
  <c r="AB84"/>
  <c r="AA84"/>
  <c r="Z84"/>
  <c r="X84" s="1"/>
  <c r="AC83"/>
  <c r="AB83"/>
  <c r="AA83"/>
  <c r="Z83"/>
  <c r="X83" s="1"/>
  <c r="AC82"/>
  <c r="AB82"/>
  <c r="AA82"/>
  <c r="Z82"/>
  <c r="X82" s="1"/>
  <c r="AC81"/>
  <c r="AB81"/>
  <c r="AA81"/>
  <c r="Z81"/>
  <c r="X81" s="1"/>
  <c r="AC80"/>
  <c r="AB80"/>
  <c r="AA80"/>
  <c r="Z80"/>
  <c r="X80" s="1"/>
  <c r="AC79"/>
  <c r="AB79"/>
  <c r="AA79"/>
  <c r="Z79"/>
  <c r="X79" s="1"/>
  <c r="AC78"/>
  <c r="AB78"/>
  <c r="AA78"/>
  <c r="Z78"/>
  <c r="X78" s="1"/>
  <c r="AC77"/>
  <c r="AB77"/>
  <c r="AA77"/>
  <c r="Z77"/>
  <c r="X77" s="1"/>
  <c r="AH76"/>
  <c r="AC76"/>
  <c r="AB76"/>
  <c r="AA76"/>
  <c r="Z76"/>
  <c r="X76" s="1"/>
  <c r="Y76" s="1"/>
  <c r="AH75"/>
  <c r="AC75"/>
  <c r="AB75"/>
  <c r="AA75"/>
  <c r="Z75"/>
  <c r="AH74"/>
  <c r="AC74"/>
  <c r="AB74"/>
  <c r="AA74"/>
  <c r="Z74"/>
  <c r="AH73"/>
  <c r="AC73"/>
  <c r="AB73"/>
  <c r="AA73"/>
  <c r="Z73"/>
  <c r="AH72"/>
  <c r="AC72"/>
  <c r="AB72"/>
  <c r="AA72"/>
  <c r="Z72"/>
  <c r="AH71"/>
  <c r="AC71"/>
  <c r="AB71"/>
  <c r="AA71"/>
  <c r="Z71"/>
  <c r="AH70"/>
  <c r="AC70"/>
  <c r="AB70"/>
  <c r="AA70"/>
  <c r="Z70"/>
  <c r="AH69"/>
  <c r="AC69"/>
  <c r="AB69"/>
  <c r="AA69"/>
  <c r="Z69"/>
  <c r="AH68"/>
  <c r="AC68"/>
  <c r="AB68"/>
  <c r="AA68"/>
  <c r="Z68"/>
  <c r="AH67"/>
  <c r="AC67"/>
  <c r="AB67"/>
  <c r="AA67"/>
  <c r="Z67"/>
  <c r="AH66"/>
  <c r="AC66"/>
  <c r="AB66"/>
  <c r="AA66"/>
  <c r="Z66"/>
  <c r="AH65"/>
  <c r="AC65"/>
  <c r="AB65"/>
  <c r="AA65"/>
  <c r="Z65"/>
  <c r="AH64"/>
  <c r="AC64"/>
  <c r="AB64"/>
  <c r="AA64"/>
  <c r="Z64"/>
  <c r="AH63"/>
  <c r="AC63"/>
  <c r="AB63"/>
  <c r="AA63"/>
  <c r="Z63"/>
  <c r="AH62"/>
  <c r="AC62"/>
  <c r="AB62"/>
  <c r="AA62"/>
  <c r="Z62"/>
  <c r="AH61"/>
  <c r="AC61"/>
  <c r="AB61"/>
  <c r="AA61"/>
  <c r="Z61"/>
  <c r="AH60"/>
  <c r="AC60"/>
  <c r="AB60"/>
  <c r="AA60"/>
  <c r="Z60"/>
  <c r="X60" s="1"/>
  <c r="AH59"/>
  <c r="AC59"/>
  <c r="AB59"/>
  <c r="AA59"/>
  <c r="Z59"/>
  <c r="X59" s="1"/>
  <c r="AH58"/>
  <c r="AC58"/>
  <c r="AB58"/>
  <c r="AA58"/>
  <c r="Z58"/>
  <c r="X58" s="1"/>
  <c r="AH57"/>
  <c r="AC57"/>
  <c r="AB57"/>
  <c r="AA57"/>
  <c r="Z57"/>
  <c r="X57" s="1"/>
  <c r="AH56"/>
  <c r="AC56"/>
  <c r="AB56"/>
  <c r="AA56"/>
  <c r="Z56"/>
  <c r="X56" s="1"/>
  <c r="AH55"/>
  <c r="AC55"/>
  <c r="AB55"/>
  <c r="AA55"/>
  <c r="Z55"/>
  <c r="X55" s="1"/>
  <c r="AH54"/>
  <c r="AC54"/>
  <c r="AB54"/>
  <c r="AA54"/>
  <c r="Z54"/>
  <c r="X54" s="1"/>
  <c r="AH53"/>
  <c r="AC53"/>
  <c r="AB53"/>
  <c r="AA53"/>
  <c r="Z53"/>
  <c r="X53" s="1"/>
  <c r="AH52"/>
  <c r="AC52"/>
  <c r="AB52"/>
  <c r="AA52"/>
  <c r="Z52"/>
  <c r="X52" s="1"/>
  <c r="AH51"/>
  <c r="AC51"/>
  <c r="AB51"/>
  <c r="AA51"/>
  <c r="Z51"/>
  <c r="X51" s="1"/>
  <c r="AH50"/>
  <c r="AC50"/>
  <c r="AB50"/>
  <c r="AA50"/>
  <c r="Z50"/>
  <c r="X50" s="1"/>
  <c r="AH49"/>
  <c r="AC49"/>
  <c r="AB49"/>
  <c r="AA49"/>
  <c r="Z49"/>
  <c r="X49" s="1"/>
  <c r="AH48"/>
  <c r="AC48"/>
  <c r="AB48"/>
  <c r="AA48"/>
  <c r="Z48"/>
  <c r="X48" s="1"/>
  <c r="AH47"/>
  <c r="AC47"/>
  <c r="AB47"/>
  <c r="AA47"/>
  <c r="Z47"/>
  <c r="X47" s="1"/>
  <c r="AH46"/>
  <c r="AC46"/>
  <c r="AB46"/>
  <c r="AA46"/>
  <c r="Z46"/>
  <c r="X46" s="1"/>
  <c r="AH45"/>
  <c r="AC45"/>
  <c r="AB45"/>
  <c r="AA45"/>
  <c r="Z45"/>
  <c r="X45" s="1"/>
  <c r="AH44"/>
  <c r="AC44"/>
  <c r="AB44"/>
  <c r="AA44"/>
  <c r="Z44"/>
  <c r="X44" s="1"/>
  <c r="AH43"/>
  <c r="AC43"/>
  <c r="AB43"/>
  <c r="AA43"/>
  <c r="Z43"/>
  <c r="X43" s="1"/>
  <c r="AH42"/>
  <c r="AC42"/>
  <c r="AB42"/>
  <c r="AA42"/>
  <c r="Z42"/>
  <c r="X42" s="1"/>
  <c r="AH41"/>
  <c r="AC41"/>
  <c r="AB41"/>
  <c r="AA41"/>
  <c r="Z41"/>
  <c r="X41" s="1"/>
  <c r="AH40"/>
  <c r="AC40"/>
  <c r="AB40"/>
  <c r="AA40"/>
  <c r="Z40"/>
  <c r="X40" s="1"/>
  <c r="AH39"/>
  <c r="AC39"/>
  <c r="AB39"/>
  <c r="AA39"/>
  <c r="Z39"/>
  <c r="X39" s="1"/>
  <c r="AH38"/>
  <c r="AC38"/>
  <c r="AB38"/>
  <c r="AA38"/>
  <c r="Z38"/>
  <c r="X38" s="1"/>
  <c r="AH37"/>
  <c r="AC37"/>
  <c r="AB37"/>
  <c r="AA37"/>
  <c r="Z37"/>
  <c r="X37" s="1"/>
  <c r="AH36"/>
  <c r="AC36"/>
  <c r="AB36"/>
  <c r="AA36"/>
  <c r="Z36"/>
  <c r="X36" s="1"/>
  <c r="AH35"/>
  <c r="AC35"/>
  <c r="AB35"/>
  <c r="AA35"/>
  <c r="Z35"/>
  <c r="X35" s="1"/>
  <c r="AH34"/>
  <c r="AC34"/>
  <c r="AB34"/>
  <c r="AA34"/>
  <c r="Z34"/>
  <c r="X34" s="1"/>
  <c r="AH33"/>
  <c r="AC33"/>
  <c r="AB33"/>
  <c r="AA33"/>
  <c r="Z33"/>
  <c r="X33" s="1"/>
  <c r="AH32"/>
  <c r="AC32"/>
  <c r="AB32"/>
  <c r="AA32"/>
  <c r="Z32"/>
  <c r="X32" s="1"/>
  <c r="AH31"/>
  <c r="AC31"/>
  <c r="AB31"/>
  <c r="AA31"/>
  <c r="Z31"/>
  <c r="X31" s="1"/>
  <c r="AH30"/>
  <c r="AC30"/>
  <c r="AB30"/>
  <c r="AA30"/>
  <c r="Z30"/>
  <c r="X30" s="1"/>
  <c r="AH29"/>
  <c r="AC29"/>
  <c r="AB29"/>
  <c r="AA29"/>
  <c r="Z29"/>
  <c r="X29" s="1"/>
  <c r="Q29" s="1"/>
  <c r="AH28"/>
  <c r="AC28"/>
  <c r="AB28"/>
  <c r="AA28"/>
  <c r="Z28"/>
  <c r="X28" s="1"/>
  <c r="Q28" s="1"/>
  <c r="AH27"/>
  <c r="AC27"/>
  <c r="AB27"/>
  <c r="AA27"/>
  <c r="Z27"/>
  <c r="X27" s="1"/>
  <c r="Q27" s="1"/>
  <c r="AH26"/>
  <c r="AC26"/>
  <c r="AB26"/>
  <c r="AA26"/>
  <c r="Z26"/>
  <c r="X26" s="1"/>
  <c r="Q26" s="1"/>
  <c r="AH25"/>
  <c r="AC25"/>
  <c r="AB25"/>
  <c r="AA25"/>
  <c r="Z25"/>
  <c r="X25" s="1"/>
  <c r="Q25" s="1"/>
  <c r="AH24"/>
  <c r="AC24"/>
  <c r="AB24"/>
  <c r="AA24"/>
  <c r="Z24"/>
  <c r="X24" s="1"/>
  <c r="Q24" s="1"/>
  <c r="AH23"/>
  <c r="AC23"/>
  <c r="AB23"/>
  <c r="AA23"/>
  <c r="Z23"/>
  <c r="X23" s="1"/>
  <c r="Q23" s="1"/>
  <c r="AH22"/>
  <c r="AC22"/>
  <c r="AB22"/>
  <c r="AA22"/>
  <c r="Z22"/>
  <c r="X22" s="1"/>
  <c r="Q22" s="1"/>
  <c r="AH21"/>
  <c r="AC21"/>
  <c r="AB21"/>
  <c r="AA21"/>
  <c r="Z21"/>
  <c r="X21" s="1"/>
  <c r="Q21" s="1"/>
  <c r="AH20"/>
  <c r="AC20"/>
  <c r="AB20"/>
  <c r="AA20"/>
  <c r="Z20"/>
  <c r="X20" s="1"/>
  <c r="Q20" s="1"/>
  <c r="AH19"/>
  <c r="AC19"/>
  <c r="AB19"/>
  <c r="AA19"/>
  <c r="Z19"/>
  <c r="X19" s="1"/>
  <c r="Q19" s="1"/>
  <c r="AH18"/>
  <c r="AC18"/>
  <c r="AB18"/>
  <c r="AA18"/>
  <c r="Z18"/>
  <c r="X18" s="1"/>
  <c r="Q18" s="1"/>
  <c r="AH17"/>
  <c r="AC17"/>
  <c r="AB17"/>
  <c r="AA17"/>
  <c r="Z17"/>
  <c r="X17" s="1"/>
  <c r="Q17" s="1"/>
  <c r="AH16"/>
  <c r="AC16"/>
  <c r="AB16"/>
  <c r="AA16"/>
  <c r="Z16"/>
  <c r="X16" s="1"/>
  <c r="Q16" s="1"/>
  <c r="AH15"/>
  <c r="AC15"/>
  <c r="AB15"/>
  <c r="AA15"/>
  <c r="Z15"/>
  <c r="X15" s="1"/>
  <c r="Q15" s="1"/>
  <c r="AH14"/>
  <c r="AC14"/>
  <c r="AB14"/>
  <c r="AA14"/>
  <c r="Z14"/>
  <c r="X14" s="1"/>
  <c r="Q14" s="1"/>
  <c r="AH13"/>
  <c r="AC13"/>
  <c r="AB13"/>
  <c r="AA13"/>
  <c r="Z13"/>
  <c r="X13" s="1"/>
  <c r="Q13" s="1"/>
  <c r="AH12"/>
  <c r="AC12"/>
  <c r="AB12"/>
  <c r="AA12"/>
  <c r="Z12"/>
  <c r="X12" s="1"/>
  <c r="Q12" s="1"/>
  <c r="AH11"/>
  <c r="AC11"/>
  <c r="AB11"/>
  <c r="AA11"/>
  <c r="Z11"/>
  <c r="X11" s="1"/>
  <c r="Q11" s="1"/>
  <c r="AH10"/>
  <c r="AC10"/>
  <c r="AB10"/>
  <c r="AA10"/>
  <c r="Z10"/>
  <c r="X10" s="1"/>
  <c r="Q10" s="1"/>
  <c r="AH9"/>
  <c r="AC9"/>
  <c r="AB9"/>
  <c r="AA9"/>
  <c r="Z9"/>
  <c r="X9" s="1"/>
  <c r="Q9" s="1"/>
  <c r="AH8"/>
  <c r="AC8"/>
  <c r="AB8"/>
  <c r="AA8"/>
  <c r="Z8"/>
  <c r="X8" s="1"/>
  <c r="Q8" s="1"/>
  <c r="AH7"/>
  <c r="AC7"/>
  <c r="AB7"/>
  <c r="AA7"/>
  <c r="Z7"/>
  <c r="X7" s="1"/>
  <c r="Q7" s="1"/>
  <c r="AH6"/>
  <c r="AC6"/>
  <c r="AB6"/>
  <c r="AA6"/>
  <c r="Z6"/>
  <c r="AH5"/>
  <c r="AC5"/>
  <c r="AB5"/>
  <c r="AA5"/>
  <c r="Z5"/>
  <c r="X5" s="1"/>
  <c r="Q5" s="1"/>
  <c r="AH4"/>
  <c r="AC4"/>
  <c r="AB4"/>
  <c r="AA4"/>
  <c r="Z4"/>
  <c r="X4" s="1"/>
  <c r="Q4" s="1"/>
  <c r="P1"/>
  <c r="AB104" l="1"/>
  <c r="D27" s="1"/>
  <c r="X88"/>
  <c r="X92"/>
  <c r="X96"/>
  <c r="X100"/>
  <c r="Y12"/>
  <c r="Y14"/>
  <c r="Y17"/>
  <c r="Y19"/>
  <c r="Y21"/>
  <c r="Y23"/>
  <c r="Y26"/>
  <c r="Y28"/>
  <c r="Y31"/>
  <c r="Y33"/>
  <c r="Y35"/>
  <c r="Y37"/>
  <c r="Y39"/>
  <c r="Y41"/>
  <c r="Y43"/>
  <c r="Y45"/>
  <c r="Y47"/>
  <c r="Y49"/>
  <c r="Y51"/>
  <c r="Y53"/>
  <c r="Y55"/>
  <c r="Y57"/>
  <c r="Y59"/>
  <c r="Y81"/>
  <c r="Y85"/>
  <c r="Y89"/>
  <c r="Y93"/>
  <c r="Y97"/>
  <c r="Y101"/>
  <c r="Y9"/>
  <c r="Y13"/>
  <c r="Y15"/>
  <c r="Y18"/>
  <c r="Y20"/>
  <c r="Y22"/>
  <c r="Y24"/>
  <c r="Y27"/>
  <c r="Y30"/>
  <c r="Y32"/>
  <c r="Y34"/>
  <c r="Y36"/>
  <c r="Y38"/>
  <c r="Y40"/>
  <c r="Y42"/>
  <c r="Y44"/>
  <c r="Y46"/>
  <c r="Y48"/>
  <c r="Y50"/>
  <c r="Y52"/>
  <c r="Y54"/>
  <c r="Y56"/>
  <c r="Y58"/>
  <c r="Y77"/>
  <c r="Y79"/>
  <c r="Y83"/>
  <c r="Y87"/>
  <c r="Y91"/>
  <c r="Y95"/>
  <c r="Y99"/>
  <c r="Y103"/>
  <c r="Y29"/>
  <c r="Y25"/>
  <c r="Y11"/>
  <c r="Y7"/>
  <c r="Y102"/>
  <c r="Y100"/>
  <c r="Y98"/>
  <c r="Y96"/>
  <c r="Y94"/>
  <c r="Y92"/>
  <c r="Y90"/>
  <c r="Y88"/>
  <c r="Y86"/>
  <c r="Y84"/>
  <c r="Y82"/>
  <c r="Y80"/>
  <c r="Y78"/>
  <c r="Y60"/>
  <c r="Y16"/>
  <c r="Y10"/>
  <c r="Y8"/>
  <c r="Y5"/>
  <c r="Y4"/>
  <c r="X6"/>
  <c r="Q6" s="1"/>
  <c r="X61"/>
  <c r="X62"/>
  <c r="X63"/>
  <c r="X64"/>
  <c r="X65"/>
  <c r="X66"/>
  <c r="X67"/>
  <c r="X68"/>
  <c r="X69"/>
  <c r="X70"/>
  <c r="X71"/>
  <c r="X72"/>
  <c r="X73"/>
  <c r="X74"/>
  <c r="X75"/>
  <c r="C24" l="1"/>
  <c r="B26"/>
  <c r="Y75"/>
  <c r="Y71"/>
  <c r="Y67"/>
  <c r="Y63"/>
  <c r="Y73"/>
  <c r="Y69"/>
  <c r="Y65"/>
  <c r="Y61"/>
  <c r="Y74"/>
  <c r="Y72"/>
  <c r="Y70"/>
  <c r="Y68"/>
  <c r="Y66"/>
  <c r="Y64"/>
  <c r="Y62"/>
  <c r="Y6"/>
  <c r="O8" s="1"/>
  <c r="O101" l="1"/>
  <c r="O97"/>
  <c r="O93"/>
  <c r="O89"/>
  <c r="O85"/>
  <c r="O81"/>
  <c r="O77"/>
  <c r="O73"/>
  <c r="O69"/>
  <c r="O65"/>
  <c r="O61"/>
  <c r="O57"/>
  <c r="O53"/>
  <c r="O49"/>
  <c r="O45"/>
  <c r="O41"/>
  <c r="O37"/>
  <c r="O33"/>
  <c r="O29"/>
  <c r="O25"/>
  <c r="O21"/>
  <c r="O17"/>
  <c r="O13"/>
  <c r="O9"/>
  <c r="O5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O22"/>
  <c r="O18"/>
  <c r="O14"/>
  <c r="O10"/>
  <c r="O6"/>
  <c r="O103"/>
  <c r="O99"/>
  <c r="O95"/>
  <c r="O91"/>
  <c r="O87"/>
  <c r="O83"/>
  <c r="O79"/>
  <c r="O75"/>
  <c r="O71"/>
  <c r="O67"/>
  <c r="O63"/>
  <c r="O59"/>
  <c r="O55"/>
  <c r="O51"/>
  <c r="O47"/>
  <c r="O43"/>
  <c r="O39"/>
  <c r="O35"/>
  <c r="O31"/>
  <c r="O27"/>
  <c r="O23"/>
  <c r="O19"/>
  <c r="O15"/>
  <c r="O11"/>
  <c r="O7"/>
  <c r="O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24"/>
  <c r="O20"/>
  <c r="O16"/>
  <c r="O12"/>
  <c r="G5" l="1"/>
  <c r="D30" s="1"/>
  <c r="G7"/>
  <c r="G9"/>
  <c r="G11"/>
  <c r="G13"/>
  <c r="G15"/>
  <c r="G17"/>
  <c r="G19"/>
  <c r="G21"/>
  <c r="G23"/>
  <c r="G25"/>
  <c r="G27"/>
  <c r="G29"/>
  <c r="G31"/>
  <c r="G33"/>
  <c r="G35"/>
  <c r="G37"/>
  <c r="G39"/>
  <c r="G41"/>
  <c r="G43"/>
  <c r="G45"/>
  <c r="G47"/>
  <c r="G49"/>
  <c r="G51"/>
  <c r="G53"/>
  <c r="G55"/>
  <c r="G57"/>
  <c r="G59"/>
  <c r="G61"/>
  <c r="G63"/>
  <c r="G65"/>
  <c r="G67"/>
  <c r="G69"/>
  <c r="G71"/>
  <c r="G73"/>
  <c r="G75"/>
  <c r="G77"/>
  <c r="G79"/>
  <c r="G81"/>
  <c r="G83"/>
  <c r="G85"/>
  <c r="G87"/>
  <c r="G89"/>
  <c r="G91"/>
  <c r="G93"/>
  <c r="G95"/>
  <c r="G97"/>
  <c r="G99"/>
  <c r="G101"/>
  <c r="G103"/>
  <c r="G6"/>
  <c r="G8"/>
  <c r="G10"/>
  <c r="G12"/>
  <c r="G14"/>
  <c r="G16"/>
  <c r="G18"/>
  <c r="G20"/>
  <c r="G22"/>
  <c r="G24"/>
  <c r="G26"/>
  <c r="G28"/>
  <c r="G30"/>
  <c r="G32"/>
  <c r="G34"/>
  <c r="G36"/>
  <c r="G38"/>
  <c r="G40"/>
  <c r="G42"/>
  <c r="G44"/>
  <c r="G46"/>
  <c r="G48"/>
  <c r="G50"/>
  <c r="G52"/>
  <c r="G54"/>
  <c r="G56"/>
  <c r="G58"/>
  <c r="G60"/>
  <c r="G62"/>
  <c r="G64"/>
  <c r="G66"/>
  <c r="G68"/>
  <c r="G70"/>
  <c r="G72"/>
  <c r="G74"/>
  <c r="G76"/>
  <c r="G78"/>
  <c r="G80"/>
  <c r="G82"/>
  <c r="G84"/>
  <c r="G86"/>
  <c r="G88"/>
  <c r="G90"/>
  <c r="G92"/>
  <c r="G94"/>
  <c r="G96"/>
  <c r="G98"/>
  <c r="G100"/>
  <c r="G102"/>
  <c r="C27" l="1"/>
  <c r="K102"/>
  <c r="J102"/>
  <c r="H102"/>
  <c r="I102"/>
  <c r="K98"/>
  <c r="J98"/>
  <c r="H98"/>
  <c r="I98"/>
  <c r="K94"/>
  <c r="J94"/>
  <c r="H94"/>
  <c r="I94"/>
  <c r="K90"/>
  <c r="J90"/>
  <c r="H90"/>
  <c r="I90"/>
  <c r="K86"/>
  <c r="J86"/>
  <c r="H86"/>
  <c r="I86"/>
  <c r="K82"/>
  <c r="J82"/>
  <c r="H82"/>
  <c r="I82"/>
  <c r="K78"/>
  <c r="J78"/>
  <c r="H78"/>
  <c r="I78"/>
  <c r="K74"/>
  <c r="J74"/>
  <c r="H74"/>
  <c r="I74"/>
  <c r="K70"/>
  <c r="J70"/>
  <c r="H70"/>
  <c r="I70"/>
  <c r="K66"/>
  <c r="J66"/>
  <c r="H66"/>
  <c r="I66"/>
  <c r="K62"/>
  <c r="J62"/>
  <c r="H62"/>
  <c r="I62"/>
  <c r="K58"/>
  <c r="J58"/>
  <c r="H58"/>
  <c r="I58"/>
  <c r="K54"/>
  <c r="J54"/>
  <c r="H54"/>
  <c r="I54"/>
  <c r="K50"/>
  <c r="J50"/>
  <c r="H50"/>
  <c r="I50"/>
  <c r="K46"/>
  <c r="J46"/>
  <c r="H46"/>
  <c r="I46"/>
  <c r="K42"/>
  <c r="J42"/>
  <c r="H42"/>
  <c r="I42"/>
  <c r="K38"/>
  <c r="J38"/>
  <c r="H38"/>
  <c r="I38"/>
  <c r="K34"/>
  <c r="J34"/>
  <c r="H34"/>
  <c r="I34"/>
  <c r="K30"/>
  <c r="J30"/>
  <c r="H30"/>
  <c r="I30"/>
  <c r="K26"/>
  <c r="J26"/>
  <c r="H26"/>
  <c r="I26"/>
  <c r="K22"/>
  <c r="J22"/>
  <c r="H22"/>
  <c r="I22"/>
  <c r="K18"/>
  <c r="J18"/>
  <c r="H18"/>
  <c r="I18"/>
  <c r="K14"/>
  <c r="J14"/>
  <c r="H14"/>
  <c r="I14"/>
  <c r="K10"/>
  <c r="J10"/>
  <c r="H10"/>
  <c r="I10"/>
  <c r="B29"/>
  <c r="K6"/>
  <c r="J6"/>
  <c r="H6"/>
  <c r="B10" s="1"/>
  <c r="I6"/>
  <c r="B9" s="1"/>
  <c r="K101"/>
  <c r="J101"/>
  <c r="I101"/>
  <c r="H101"/>
  <c r="K97"/>
  <c r="J97"/>
  <c r="I97"/>
  <c r="H97"/>
  <c r="K93"/>
  <c r="J93"/>
  <c r="I93"/>
  <c r="H93"/>
  <c r="K89"/>
  <c r="J89"/>
  <c r="I89"/>
  <c r="H89"/>
  <c r="K85"/>
  <c r="J85"/>
  <c r="I85"/>
  <c r="H85"/>
  <c r="K81"/>
  <c r="J81"/>
  <c r="I81"/>
  <c r="H81"/>
  <c r="K77"/>
  <c r="J77"/>
  <c r="I77"/>
  <c r="H77"/>
  <c r="K73"/>
  <c r="J73"/>
  <c r="I73"/>
  <c r="H73"/>
  <c r="K69"/>
  <c r="J69"/>
  <c r="I69"/>
  <c r="H69"/>
  <c r="K65"/>
  <c r="J65"/>
  <c r="I65"/>
  <c r="H65"/>
  <c r="K61"/>
  <c r="J61"/>
  <c r="I61"/>
  <c r="H61"/>
  <c r="K57"/>
  <c r="J57"/>
  <c r="I57"/>
  <c r="H57"/>
  <c r="K53"/>
  <c r="J53"/>
  <c r="I53"/>
  <c r="H53"/>
  <c r="K49"/>
  <c r="J49"/>
  <c r="I49"/>
  <c r="H49"/>
  <c r="K45"/>
  <c r="J45"/>
  <c r="I45"/>
  <c r="H45"/>
  <c r="K41"/>
  <c r="J41"/>
  <c r="I41"/>
  <c r="H41"/>
  <c r="K37"/>
  <c r="J37"/>
  <c r="I37"/>
  <c r="H37"/>
  <c r="K33"/>
  <c r="J33"/>
  <c r="I33"/>
  <c r="H33"/>
  <c r="K29"/>
  <c r="J29"/>
  <c r="I29"/>
  <c r="H29"/>
  <c r="K25"/>
  <c r="J25"/>
  <c r="I25"/>
  <c r="H25"/>
  <c r="K21"/>
  <c r="J21"/>
  <c r="I21"/>
  <c r="H21"/>
  <c r="K17"/>
  <c r="J17"/>
  <c r="I17"/>
  <c r="H17"/>
  <c r="K13"/>
  <c r="J13"/>
  <c r="I13"/>
  <c r="H13"/>
  <c r="K9"/>
  <c r="J9"/>
  <c r="I9"/>
  <c r="H9"/>
  <c r="K100"/>
  <c r="I100"/>
  <c r="J100"/>
  <c r="H100"/>
  <c r="K96"/>
  <c r="I96"/>
  <c r="J96"/>
  <c r="H96"/>
  <c r="K92"/>
  <c r="I92"/>
  <c r="J92"/>
  <c r="H92"/>
  <c r="K88"/>
  <c r="I88"/>
  <c r="J88"/>
  <c r="H88"/>
  <c r="K84"/>
  <c r="I84"/>
  <c r="J84"/>
  <c r="H84"/>
  <c r="K80"/>
  <c r="I80"/>
  <c r="J80"/>
  <c r="H80"/>
  <c r="K76"/>
  <c r="I76"/>
  <c r="J76"/>
  <c r="H76"/>
  <c r="K72"/>
  <c r="I72"/>
  <c r="J72"/>
  <c r="H72"/>
  <c r="K68"/>
  <c r="I68"/>
  <c r="J68"/>
  <c r="H68"/>
  <c r="K64"/>
  <c r="I64"/>
  <c r="J64"/>
  <c r="H64"/>
  <c r="K60"/>
  <c r="I60"/>
  <c r="J60"/>
  <c r="H60"/>
  <c r="K56"/>
  <c r="I56"/>
  <c r="J56"/>
  <c r="H56"/>
  <c r="K52"/>
  <c r="I52"/>
  <c r="J52"/>
  <c r="H52"/>
  <c r="K48"/>
  <c r="I48"/>
  <c r="J48"/>
  <c r="H48"/>
  <c r="K44"/>
  <c r="I44"/>
  <c r="J44"/>
  <c r="H44"/>
  <c r="K40"/>
  <c r="I40"/>
  <c r="J40"/>
  <c r="H40"/>
  <c r="K36"/>
  <c r="I36"/>
  <c r="J36"/>
  <c r="H36"/>
  <c r="K32"/>
  <c r="I32"/>
  <c r="J32"/>
  <c r="H32"/>
  <c r="K28"/>
  <c r="I28"/>
  <c r="J28"/>
  <c r="H28"/>
  <c r="K24"/>
  <c r="J24"/>
  <c r="I24"/>
  <c r="H24"/>
  <c r="K20"/>
  <c r="J20"/>
  <c r="I20"/>
  <c r="H20"/>
  <c r="K16"/>
  <c r="J16"/>
  <c r="I16"/>
  <c r="H16"/>
  <c r="K12"/>
  <c r="J12"/>
  <c r="I12"/>
  <c r="H12"/>
  <c r="K8"/>
  <c r="J8"/>
  <c r="I8"/>
  <c r="H8"/>
  <c r="K103"/>
  <c r="J103"/>
  <c r="I103"/>
  <c r="H103"/>
  <c r="K99"/>
  <c r="J99"/>
  <c r="I99"/>
  <c r="H99"/>
  <c r="K95"/>
  <c r="J95"/>
  <c r="I95"/>
  <c r="H95"/>
  <c r="K91"/>
  <c r="J91"/>
  <c r="I91"/>
  <c r="H91"/>
  <c r="K87"/>
  <c r="J87"/>
  <c r="I87"/>
  <c r="H87"/>
  <c r="K83"/>
  <c r="J83"/>
  <c r="I83"/>
  <c r="H83"/>
  <c r="K79"/>
  <c r="J79"/>
  <c r="I79"/>
  <c r="H79"/>
  <c r="K75"/>
  <c r="J75"/>
  <c r="I75"/>
  <c r="H75"/>
  <c r="K71"/>
  <c r="J71"/>
  <c r="I71"/>
  <c r="H71"/>
  <c r="K67"/>
  <c r="J67"/>
  <c r="I67"/>
  <c r="H67"/>
  <c r="K63"/>
  <c r="J63"/>
  <c r="I63"/>
  <c r="H63"/>
  <c r="K59"/>
  <c r="J59"/>
  <c r="I59"/>
  <c r="H59"/>
  <c r="K55"/>
  <c r="J55"/>
  <c r="I55"/>
  <c r="H55"/>
  <c r="K51"/>
  <c r="J51"/>
  <c r="I51"/>
  <c r="H51"/>
  <c r="K47"/>
  <c r="J47"/>
  <c r="I47"/>
  <c r="H47"/>
  <c r="K43"/>
  <c r="J43"/>
  <c r="I43"/>
  <c r="H43"/>
  <c r="K39"/>
  <c r="J39"/>
  <c r="I39"/>
  <c r="H39"/>
  <c r="K35"/>
  <c r="J35"/>
  <c r="I35"/>
  <c r="H35"/>
  <c r="K31"/>
  <c r="J31"/>
  <c r="I31"/>
  <c r="H31"/>
  <c r="K27"/>
  <c r="J27"/>
  <c r="I27"/>
  <c r="H27"/>
  <c r="K23"/>
  <c r="J23"/>
  <c r="I23"/>
  <c r="H23"/>
  <c r="K19"/>
  <c r="J19"/>
  <c r="I19"/>
  <c r="H19"/>
  <c r="K15"/>
  <c r="J15"/>
  <c r="I15"/>
  <c r="H15"/>
  <c r="K11"/>
  <c r="J11"/>
  <c r="I11"/>
  <c r="H11"/>
  <c r="K7"/>
  <c r="J7"/>
  <c r="I7"/>
  <c r="D11" s="1"/>
  <c r="H7"/>
  <c r="D12" s="1"/>
  <c r="C5"/>
  <c r="J5"/>
  <c r="H5"/>
  <c r="C8" s="1"/>
  <c r="K5"/>
  <c r="I5"/>
  <c r="C7" s="1"/>
  <c r="B7"/>
  <c r="D9"/>
</calcChain>
</file>

<file path=xl/sharedStrings.xml><?xml version="1.0" encoding="utf-8"?>
<sst xmlns="http://schemas.openxmlformats.org/spreadsheetml/2006/main" count="121" uniqueCount="90">
  <si>
    <t>Adamec Petr</t>
  </si>
  <si>
    <t>Barčáková Kateřina</t>
  </si>
  <si>
    <t>Bařina Václav</t>
  </si>
  <si>
    <t>Bohačík Milan</t>
  </si>
  <si>
    <t>Bora František</t>
  </si>
  <si>
    <t>Dovhun Dušan</t>
  </si>
  <si>
    <t>Dvořák Jaroslav</t>
  </si>
  <si>
    <t>Dvořák Radek</t>
  </si>
  <si>
    <t>Dvořáková Dana</t>
  </si>
  <si>
    <t>Fabringerová Anna</t>
  </si>
  <si>
    <t>Filová Jana</t>
  </si>
  <si>
    <t>Flemmr Pavel</t>
  </si>
  <si>
    <t>Frydrych Tomáš</t>
  </si>
  <si>
    <t>Gavenčiak František</t>
  </si>
  <si>
    <t>Hovězák Rostislav</t>
  </si>
  <si>
    <t>Hrubý Josef</t>
  </si>
  <si>
    <t>Chladilová Jindra</t>
  </si>
  <si>
    <t>Chlopčík Jiří</t>
  </si>
  <si>
    <t>Janková Marcela</t>
  </si>
  <si>
    <t>Jelínek Jan</t>
  </si>
  <si>
    <t>Jelínková Vladimíra</t>
  </si>
  <si>
    <t>Jung Jindra</t>
  </si>
  <si>
    <t>Jurečka Radim</t>
  </si>
  <si>
    <t>Kaplan Milan</t>
  </si>
  <si>
    <t>Karkoška Pavel</t>
  </si>
  <si>
    <t>Kičmer Tomáš</t>
  </si>
  <si>
    <t>Kičmer Vojtěch</t>
  </si>
  <si>
    <t>Klus František</t>
  </si>
  <si>
    <t>Klusáček Jirka</t>
  </si>
  <si>
    <t>Klusáčková Dana</t>
  </si>
  <si>
    <t>Klusáčková Katka</t>
  </si>
  <si>
    <t>Kroulová Ludmila</t>
  </si>
  <si>
    <t>Krusberský Ladislav</t>
  </si>
  <si>
    <t>Kubátko Vlastimil</t>
  </si>
  <si>
    <t>Lesniaková Milena</t>
  </si>
  <si>
    <t>Lipka Miloš</t>
  </si>
  <si>
    <t>Lysek Petr</t>
  </si>
  <si>
    <t>Lysková Edita</t>
  </si>
  <si>
    <t>Majchrák Dušan</t>
  </si>
  <si>
    <t>Malurek Václav</t>
  </si>
  <si>
    <t>Maťaťa Marcel</t>
  </si>
  <si>
    <t>Mazur Vašek</t>
  </si>
  <si>
    <t>Mazurová Eva</t>
  </si>
  <si>
    <t>Mihulka Josef</t>
  </si>
  <si>
    <t>Mikšovičová Sylva</t>
  </si>
  <si>
    <t>Motyka Vlastimil</t>
  </si>
  <si>
    <t>Mudrák Jiří Erik</t>
  </si>
  <si>
    <t>Müller Vladimír</t>
  </si>
  <si>
    <t>Novák Danek</t>
  </si>
  <si>
    <t>Novák Josef</t>
  </si>
  <si>
    <t>Novák Radek</t>
  </si>
  <si>
    <t>Nováková Ivana</t>
  </si>
  <si>
    <t>Orság Karel</t>
  </si>
  <si>
    <t>Orságová Jana</t>
  </si>
  <si>
    <t>Pasičnyk Ivan</t>
  </si>
  <si>
    <t>Pazděra Jaroslav</t>
  </si>
  <si>
    <t>Pecha Lumír</t>
  </si>
  <si>
    <t>Pechová Karin</t>
  </si>
  <si>
    <t>Ponczová Dáša</t>
  </si>
  <si>
    <t>Pravda Miroslav</t>
  </si>
  <si>
    <t>Prokop Tomáš</t>
  </si>
  <si>
    <t>Schindler Radek</t>
  </si>
  <si>
    <t>Šatný Kristián</t>
  </si>
  <si>
    <t>Šatný Radim</t>
  </si>
  <si>
    <t>Uherek Jan</t>
  </si>
  <si>
    <t>Urban Jaroslav</t>
  </si>
  <si>
    <t>Urbanová Ilona</t>
  </si>
  <si>
    <t>Valošek Radomír</t>
  </si>
  <si>
    <t>Varhaníček Ondřej</t>
  </si>
  <si>
    <t>Varhaníček Petr</t>
  </si>
  <si>
    <t>Vlach Zdeněk</t>
  </si>
  <si>
    <t>Walová Lenka</t>
  </si>
  <si>
    <t>Zářecký Vlastimil</t>
  </si>
  <si>
    <t>suma</t>
  </si>
  <si>
    <t>průměr</t>
  </si>
  <si>
    <t>max. nához</t>
  </si>
  <si>
    <t>pořadí</t>
  </si>
  <si>
    <t>JADRANSKÝ PYTEL</t>
  </si>
  <si>
    <t>Duben 2019</t>
  </si>
  <si>
    <t>výsledky umístění</t>
  </si>
  <si>
    <t>min. nához</t>
  </si>
  <si>
    <t>max.</t>
  </si>
  <si>
    <t>min.</t>
  </si>
  <si>
    <t>hráč</t>
  </si>
  <si>
    <t>hráč č.</t>
  </si>
  <si>
    <t>Chlebek Tomáš</t>
  </si>
  <si>
    <t>Valošek Tomáš</t>
  </si>
  <si>
    <t>Straková Nikol</t>
  </si>
  <si>
    <t>Ožana Roman</t>
  </si>
  <si>
    <t>Ivan Ivo</t>
  </si>
</sst>
</file>

<file path=xl/styles.xml><?xml version="1.0" encoding="utf-8"?>
<styleSheet xmlns="http://schemas.openxmlformats.org/spreadsheetml/2006/main">
  <numFmts count="5">
    <numFmt numFmtId="164" formatCode="_-* #,##0\ [$Kč-405]_-;\-* #,##0\ [$Kč-405]_-;_-* &quot;-&quot;??\ [$Kč-405]_-;_-@"/>
    <numFmt numFmtId="165" formatCode="\∑\ 0"/>
    <numFmt numFmtId="166" formatCode="\Ø\ 0.00"/>
    <numFmt numFmtId="167" formatCode="\∑\ 0.00"/>
    <numFmt numFmtId="168" formatCode="0.00\ &quot;Kč&quot;"/>
  </numFmts>
  <fonts count="26">
    <font>
      <sz val="11"/>
      <color rgb="FF000000"/>
      <name val="Calibri"/>
    </font>
    <font>
      <b/>
      <sz val="24"/>
      <color rgb="FFFF0000"/>
      <name val="Calibri"/>
    </font>
    <font>
      <sz val="11"/>
      <name val="Calibri"/>
    </font>
    <font>
      <sz val="12"/>
      <color rgb="FF000000"/>
      <name val="Calibri"/>
    </font>
    <font>
      <b/>
      <sz val="12"/>
      <color rgb="FFFFFF00"/>
      <name val="Calibri"/>
    </font>
    <font>
      <sz val="11"/>
      <color rgb="FFFFFFFF"/>
      <name val="Calibri"/>
    </font>
    <font>
      <b/>
      <sz val="18"/>
      <color rgb="FFFFFFFF"/>
      <name val="Calibri"/>
    </font>
    <font>
      <b/>
      <sz val="28"/>
      <color rgb="FFFFFF00"/>
      <name val="Calibri"/>
    </font>
    <font>
      <b/>
      <sz val="11"/>
      <color rgb="FFDAEEF3"/>
      <name val="Calibri"/>
    </font>
    <font>
      <b/>
      <sz val="11"/>
      <color rgb="FFFFFFFF"/>
      <name val="Calibri"/>
    </font>
    <font>
      <b/>
      <sz val="22"/>
      <color rgb="FFFF0000"/>
      <name val="Calibri"/>
    </font>
    <font>
      <sz val="22"/>
      <color rgb="FF000000"/>
      <name val="Calibri"/>
    </font>
    <font>
      <sz val="14"/>
      <color rgb="FF000000"/>
      <name val="Calibri"/>
    </font>
    <font>
      <b/>
      <sz val="12"/>
      <color rgb="FFFFFFFF"/>
      <name val="Calibri"/>
    </font>
    <font>
      <sz val="12"/>
      <color rgb="FFFFFFFF"/>
      <name val="Calibri"/>
    </font>
    <font>
      <b/>
      <sz val="12"/>
      <color rgb="FF548DD4"/>
      <name val="Calibri"/>
    </font>
    <font>
      <b/>
      <sz val="12"/>
      <color rgb="FFFF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u/>
      <sz val="11"/>
      <color rgb="FF000000"/>
      <name val="Calibri"/>
    </font>
    <font>
      <sz val="11"/>
      <color rgb="FF000000"/>
      <name val="Calibri"/>
      <family val="2"/>
      <charset val="238"/>
    </font>
    <font>
      <sz val="12"/>
      <color theme="0"/>
      <name val="Calibri"/>
      <family val="2"/>
      <charset val="238"/>
    </font>
    <font>
      <b/>
      <sz val="12"/>
      <color theme="3" tint="0.3999755851924192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</font>
    <font>
      <b/>
      <sz val="12"/>
      <color theme="6" tint="0.59999389629810485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DAEEF3"/>
        <bgColor rgb="FFDAEEF3"/>
      </patternFill>
    </fill>
    <fill>
      <patternFill patternType="solid">
        <fgColor rgb="FF548DD4"/>
        <bgColor rgb="FF548DD4"/>
      </patternFill>
    </fill>
    <fill>
      <patternFill patternType="solid">
        <fgColor rgb="FFEAF1DD"/>
        <bgColor rgb="FFEAF1DD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0" borderId="12" xfId="0" applyFont="1" applyBorder="1"/>
    <xf numFmtId="0" fontId="6" fillId="0" borderId="0" xfId="0" applyFont="1" applyAlignment="1">
      <alignment shrinkToFit="1"/>
    </xf>
    <xf numFmtId="0" fontId="0" fillId="5" borderId="3" xfId="0" applyFont="1" applyFill="1" applyBorder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0" fontId="0" fillId="0" borderId="23" xfId="0" applyFont="1" applyBorder="1"/>
    <xf numFmtId="164" fontId="0" fillId="0" borderId="0" xfId="0" applyNumberFormat="1" applyFont="1"/>
    <xf numFmtId="1" fontId="0" fillId="0" borderId="0" xfId="0" applyNumberFormat="1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165" fontId="14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15" fillId="5" borderId="3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 wrapText="1"/>
    </xf>
    <xf numFmtId="167" fontId="1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/>
    <xf numFmtId="0" fontId="17" fillId="0" borderId="0" xfId="0" applyFont="1"/>
    <xf numFmtId="0" fontId="18" fillId="0" borderId="0" xfId="0" applyFont="1"/>
    <xf numFmtId="168" fontId="16" fillId="3" borderId="3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8" fillId="3" borderId="3" xfId="0" applyFont="1" applyFill="1" applyBorder="1"/>
    <xf numFmtId="0" fontId="18" fillId="3" borderId="3" xfId="0" applyFont="1" applyFill="1" applyBorder="1"/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center"/>
    </xf>
    <xf numFmtId="166" fontId="14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67" fontId="22" fillId="5" borderId="3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0" fillId="0" borderId="19" xfId="0" applyFont="1" applyBorder="1"/>
    <xf numFmtId="0" fontId="8" fillId="0" borderId="19" xfId="0" applyFont="1" applyBorder="1"/>
    <xf numFmtId="1" fontId="9" fillId="0" borderId="19" xfId="0" applyNumberFormat="1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1" fontId="21" fillId="0" borderId="24" xfId="0" applyNumberFormat="1" applyFont="1" applyBorder="1" applyAlignment="1">
      <alignment horizontal="center" vertical="center"/>
    </xf>
    <xf numFmtId="0" fontId="19" fillId="3" borderId="3" xfId="0" applyFont="1" applyFill="1" applyBorder="1" applyAlignment="1" applyProtection="1">
      <alignment horizontal="center"/>
      <protection locked="0"/>
    </xf>
    <xf numFmtId="0" fontId="24" fillId="3" borderId="3" xfId="0" applyFont="1" applyFill="1" applyBorder="1" applyAlignment="1" applyProtection="1">
      <alignment horizontal="center"/>
      <protection locked="0"/>
    </xf>
    <xf numFmtId="0" fontId="0" fillId="6" borderId="9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vertical="center"/>
      <protection locked="0"/>
    </xf>
    <xf numFmtId="0" fontId="20" fillId="0" borderId="0" xfId="0" applyFont="1" applyAlignment="1"/>
    <xf numFmtId="0" fontId="0" fillId="0" borderId="0" xfId="0" applyFont="1" applyAlignment="1"/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7" borderId="0" xfId="0" applyFont="1" applyFill="1" applyAlignment="1"/>
    <xf numFmtId="0" fontId="6" fillId="0" borderId="0" xfId="0" applyFont="1" applyAlignment="1">
      <alignment horizontal="center" shrinkToFit="1"/>
    </xf>
    <xf numFmtId="0" fontId="0" fillId="0" borderId="0" xfId="0" applyFont="1" applyAlignment="1"/>
    <xf numFmtId="0" fontId="7" fillId="5" borderId="14" xfId="0" applyFont="1" applyFill="1" applyBorder="1" applyAlignment="1">
      <alignment horizontal="center"/>
    </xf>
    <xf numFmtId="0" fontId="2" fillId="0" borderId="15" xfId="0" applyFont="1" applyBorder="1"/>
    <xf numFmtId="0" fontId="6" fillId="0" borderId="0" xfId="0" applyFont="1" applyAlignment="1">
      <alignment shrinkToFit="1"/>
    </xf>
    <xf numFmtId="0" fontId="1" fillId="2" borderId="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2" fillId="0" borderId="19" xfId="0" applyFont="1" applyBorder="1"/>
    <xf numFmtId="0" fontId="2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2" fillId="0" borderId="7" xfId="0" applyFont="1" applyBorder="1"/>
    <xf numFmtId="0" fontId="2" fillId="0" borderId="8" xfId="0" applyFont="1" applyBorder="1"/>
    <xf numFmtId="0" fontId="12" fillId="3" borderId="20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/>
    <xf numFmtId="0" fontId="10" fillId="2" borderId="17" xfId="0" applyFont="1" applyFill="1" applyBorder="1" applyAlignment="1">
      <alignment horizontal="center"/>
    </xf>
    <xf numFmtId="0" fontId="2" fillId="0" borderId="18" xfId="0" applyFont="1" applyBorder="1"/>
    <xf numFmtId="49" fontId="10" fillId="2" borderId="17" xfId="0" applyNumberFormat="1" applyFont="1" applyFill="1" applyBorder="1" applyAlignment="1">
      <alignment horizontal="center" vertical="center"/>
    </xf>
    <xf numFmtId="0" fontId="0" fillId="0" borderId="0" xfId="0" applyAlignment="1"/>
  </cellXfs>
  <cellStyles count="1">
    <cellStyle name="normální" xfId="0" builtinId="0"/>
  </cellStyles>
  <dxfs count="17">
    <dxf>
      <font>
        <b/>
        <i val="0"/>
        <color theme="1"/>
      </font>
      <fill>
        <gradientFill degree="90">
          <stop position="0">
            <color rgb="FFFFFF00"/>
          </stop>
          <stop position="0.5">
            <color rgb="FFFF0000"/>
          </stop>
          <stop position="1">
            <color rgb="FFFFFF00"/>
          </stop>
        </gradientFill>
      </fill>
    </dxf>
    <dxf>
      <font>
        <b/>
        <i val="0"/>
        <color rgb="FFFF000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ont>
        <b/>
        <i val="0"/>
        <color rgb="FFFF0000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b/>
        <i val="0"/>
        <color rgb="FFFF0000"/>
      </font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ont>
        <b/>
        <i val="0"/>
        <color rgb="FFFF0000"/>
      </font>
    </dxf>
    <dxf>
      <font>
        <b/>
        <i val="0"/>
        <color theme="3" tint="-0.24994659260841701"/>
      </font>
      <fill>
        <patternFill>
          <bgColor theme="6" tint="0.5999633777886288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1"/>
      </font>
      <fill>
        <patternFill>
          <bgColor theme="3" tint="0.39994506668294322"/>
        </patternFill>
      </fill>
    </dxf>
    <dxf>
      <font>
        <color theme="1"/>
      </font>
    </dxf>
    <dxf>
      <font>
        <b/>
        <color rgb="FF1F497D"/>
      </font>
      <fill>
        <patternFill patternType="none"/>
      </fill>
    </dxf>
    <dxf>
      <font>
        <b/>
        <color rgb="FF000000"/>
      </font>
      <fill>
        <patternFill patternType="solid">
          <fgColor rgb="FFDAEEF3"/>
          <bgColor rgb="FFDAEEF3"/>
        </patternFill>
      </fill>
    </dxf>
    <dxf>
      <font>
        <color rgb="FF00B050"/>
      </font>
      <fill>
        <patternFill patternType="none"/>
      </fill>
    </dxf>
    <dxf>
      <font>
        <b/>
        <color rgb="FF1F497D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0F243E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solid"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0</xdr:row>
      <xdr:rowOff>28575</xdr:rowOff>
    </xdr:from>
    <xdr:ext cx="466725" cy="1000125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57400" y="28575"/>
          <a:ext cx="466725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504825</xdr:colOff>
      <xdr:row>2</xdr:row>
      <xdr:rowOff>95250</xdr:rowOff>
    </xdr:from>
    <xdr:ext cx="390525" cy="866775"/>
    <xdr:pic>
      <xdr:nvPicPr>
        <xdr:cNvPr id="3" name="image5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561975</xdr:colOff>
      <xdr:row>4</xdr:row>
      <xdr:rowOff>152400</xdr:rowOff>
    </xdr:from>
    <xdr:ext cx="314325" cy="723900"/>
    <xdr:pic>
      <xdr:nvPicPr>
        <xdr:cNvPr id="4" name="image6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17</xdr:row>
      <xdr:rowOff>142875</xdr:rowOff>
    </xdr:from>
    <xdr:ext cx="981075" cy="876300"/>
    <xdr:pic>
      <xdr:nvPicPr>
        <xdr:cNvPr id="5" name="image7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257175</xdr:colOff>
      <xdr:row>20</xdr:row>
      <xdr:rowOff>200025</xdr:rowOff>
    </xdr:from>
    <xdr:ext cx="752475" cy="685800"/>
    <xdr:pic>
      <xdr:nvPicPr>
        <xdr:cNvPr id="6" name="image8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381000</xdr:colOff>
      <xdr:row>22</xdr:row>
      <xdr:rowOff>104775</xdr:rowOff>
    </xdr:from>
    <xdr:ext cx="619125" cy="561975"/>
    <xdr:pic>
      <xdr:nvPicPr>
        <xdr:cNvPr id="7" name="image9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408445</xdr:colOff>
      <xdr:row>8</xdr:row>
      <xdr:rowOff>19589</xdr:rowOff>
    </xdr:from>
    <xdr:ext cx="535659" cy="937629"/>
    <xdr:sp macro="" textlink="">
      <xdr:nvSpPr>
        <xdr:cNvPr id="8" name="Obdélník 7"/>
        <xdr:cNvSpPr/>
      </xdr:nvSpPr>
      <xdr:spPr>
        <a:xfrm>
          <a:off x="2094370" y="1867439"/>
          <a:ext cx="535659" cy="9376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txBody>
        <a:bodyPr wrap="none" lIns="91440" tIns="45720" rIns="91440" bIns="45720">
          <a:spAutoFit/>
          <a:scene3d>
            <a:camera prst="perspectiveContrastingLeftFacing"/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5400" b="1" cap="all" spc="0">
              <a:ln w="0">
                <a:solidFill>
                  <a:sysClr val="windowText" lastClr="000000"/>
                </a:solidFill>
              </a:ln>
              <a:solidFill>
                <a:srgbClr val="FFC000"/>
              </a:solidFill>
              <a:effectLst>
                <a:reflection blurRad="12700" stA="50000" endPos="50000" dist="5000" dir="5400000" sy="-100000" rotWithShape="0"/>
              </a:effectLst>
            </a:rPr>
            <a:t>1</a:t>
          </a:r>
        </a:p>
      </xdr:txBody>
    </xdr:sp>
    <xdr:clientData/>
  </xdr:oneCellAnchor>
  <xdr:oneCellAnchor>
    <xdr:from>
      <xdr:col>1</xdr:col>
      <xdr:colOff>408445</xdr:colOff>
      <xdr:row>9</xdr:row>
      <xdr:rowOff>200024</xdr:rowOff>
    </xdr:from>
    <xdr:ext cx="535659" cy="452393"/>
    <xdr:sp macro="" textlink="">
      <xdr:nvSpPr>
        <xdr:cNvPr id="9" name="Obdélník 8"/>
        <xdr:cNvSpPr/>
      </xdr:nvSpPr>
      <xdr:spPr>
        <a:xfrm>
          <a:off x="713245" y="2257424"/>
          <a:ext cx="535659" cy="45239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txBody>
        <a:bodyPr wrap="square" lIns="91440" tIns="45720" rIns="91440" bIns="45720">
          <a:noAutofit/>
          <a:scene3d>
            <a:camera prst="perspectiveContrastingLeftFacing"/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5400" b="1" cap="all" spc="0">
              <a:ln w="0">
                <a:solidFill>
                  <a:sysClr val="windowText" lastClr="000000"/>
                </a:solidFill>
              </a:ln>
              <a:solidFill>
                <a:srgbClr val="FFC000"/>
              </a:solidFill>
              <a:effectLst>
                <a:reflection blurRad="12700" stA="50000" endPos="50000" dist="5000" dir="5400000" sy="-100000" rotWithShape="0"/>
              </a:effectLst>
            </a:rPr>
            <a:t>2</a:t>
          </a:r>
        </a:p>
      </xdr:txBody>
    </xdr:sp>
    <xdr:clientData/>
  </xdr:oneCellAnchor>
  <xdr:oneCellAnchor>
    <xdr:from>
      <xdr:col>3</xdr:col>
      <xdr:colOff>417970</xdr:colOff>
      <xdr:row>11</xdr:row>
      <xdr:rowOff>0</xdr:rowOff>
    </xdr:from>
    <xdr:ext cx="535659" cy="45719"/>
    <xdr:sp macro="" textlink="">
      <xdr:nvSpPr>
        <xdr:cNvPr id="10" name="Obdélník 9"/>
        <xdr:cNvSpPr/>
      </xdr:nvSpPr>
      <xdr:spPr>
        <a:xfrm>
          <a:off x="3485020" y="2476500"/>
          <a:ext cx="535659" cy="4571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txBody>
        <a:bodyPr wrap="square" lIns="91440" tIns="45720" rIns="91440" bIns="45720">
          <a:noAutofit/>
          <a:scene3d>
            <a:camera prst="perspectiveContrastingLeftFacing"/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5400" b="1" cap="all" spc="0">
              <a:ln w="0">
                <a:solidFill>
                  <a:sysClr val="windowText" lastClr="000000"/>
                </a:solidFill>
              </a:ln>
              <a:solidFill>
                <a:srgbClr val="FFC000"/>
              </a:solidFill>
              <a:effectLst>
                <a:reflection blurRad="12700" stA="50000" endPos="50000" dist="5000" dir="5400000" sy="-100000" rotWithShape="0"/>
              </a:effectLst>
            </a:rPr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8"/>
  <sheetViews>
    <sheetView topLeftCell="A58" workbookViewId="0">
      <selection activeCell="B80" sqref="B80"/>
    </sheetView>
  </sheetViews>
  <sheetFormatPr defaultColWidth="14.42578125" defaultRowHeight="15" customHeight="1"/>
  <cols>
    <col min="1" max="1" width="16.28515625" customWidth="1"/>
    <col min="2" max="2" width="26.7109375" customWidth="1"/>
    <col min="3" max="11" width="8.7109375" customWidth="1"/>
  </cols>
  <sheetData>
    <row r="1" spans="1:2" ht="14.25" customHeight="1">
      <c r="A1">
        <v>1</v>
      </c>
      <c r="B1" t="s">
        <v>0</v>
      </c>
    </row>
    <row r="2" spans="1:2" ht="14.25" customHeight="1">
      <c r="A2">
        <v>2</v>
      </c>
      <c r="B2" t="s">
        <v>1</v>
      </c>
    </row>
    <row r="3" spans="1:2" ht="14.25" customHeight="1">
      <c r="A3">
        <v>3</v>
      </c>
      <c r="B3" t="s">
        <v>2</v>
      </c>
    </row>
    <row r="4" spans="1:2" ht="14.25" customHeight="1">
      <c r="A4">
        <v>4</v>
      </c>
      <c r="B4" t="s">
        <v>3</v>
      </c>
    </row>
    <row r="5" spans="1:2" ht="14.25" customHeight="1">
      <c r="A5">
        <v>5</v>
      </c>
      <c r="B5" t="s">
        <v>4</v>
      </c>
    </row>
    <row r="6" spans="1:2" ht="14.25" customHeight="1">
      <c r="A6">
        <v>6</v>
      </c>
      <c r="B6" t="s">
        <v>5</v>
      </c>
    </row>
    <row r="7" spans="1:2" ht="14.25" customHeight="1">
      <c r="A7">
        <v>7</v>
      </c>
      <c r="B7" t="s">
        <v>6</v>
      </c>
    </row>
    <row r="8" spans="1:2" ht="14.25" customHeight="1">
      <c r="A8">
        <v>8</v>
      </c>
      <c r="B8" t="s">
        <v>7</v>
      </c>
    </row>
    <row r="9" spans="1:2" ht="14.25" customHeight="1">
      <c r="A9">
        <v>9</v>
      </c>
      <c r="B9" t="s">
        <v>8</v>
      </c>
    </row>
    <row r="10" spans="1:2" ht="14.25" customHeight="1">
      <c r="A10">
        <v>10</v>
      </c>
      <c r="B10" t="s">
        <v>9</v>
      </c>
    </row>
    <row r="11" spans="1:2" ht="14.25" customHeight="1">
      <c r="A11">
        <v>11</v>
      </c>
      <c r="B11" t="s">
        <v>10</v>
      </c>
    </row>
    <row r="12" spans="1:2" ht="14.25" customHeight="1">
      <c r="A12">
        <v>12</v>
      </c>
      <c r="B12" t="s">
        <v>11</v>
      </c>
    </row>
    <row r="13" spans="1:2" ht="14.25" customHeight="1">
      <c r="A13">
        <v>13</v>
      </c>
      <c r="B13" t="s">
        <v>12</v>
      </c>
    </row>
    <row r="14" spans="1:2" ht="14.25" customHeight="1">
      <c r="A14">
        <v>14</v>
      </c>
      <c r="B14" t="s">
        <v>13</v>
      </c>
    </row>
    <row r="15" spans="1:2" ht="14.25" customHeight="1">
      <c r="A15">
        <v>15</v>
      </c>
      <c r="B15" t="s">
        <v>14</v>
      </c>
    </row>
    <row r="16" spans="1:2" ht="14.25" customHeight="1">
      <c r="A16">
        <v>16</v>
      </c>
      <c r="B16" t="s">
        <v>15</v>
      </c>
    </row>
    <row r="17" spans="1:2" ht="14.25" customHeight="1">
      <c r="A17">
        <v>17</v>
      </c>
      <c r="B17" t="s">
        <v>16</v>
      </c>
    </row>
    <row r="18" spans="1:2" ht="14.25" customHeight="1">
      <c r="A18">
        <v>18</v>
      </c>
      <c r="B18" t="s">
        <v>17</v>
      </c>
    </row>
    <row r="19" spans="1:2" ht="14.25" customHeight="1">
      <c r="A19">
        <v>19</v>
      </c>
      <c r="B19" t="s">
        <v>18</v>
      </c>
    </row>
    <row r="20" spans="1:2" ht="14.25" customHeight="1">
      <c r="A20">
        <v>20</v>
      </c>
      <c r="B20" t="s">
        <v>19</v>
      </c>
    </row>
    <row r="21" spans="1:2" ht="14.25" customHeight="1">
      <c r="A21">
        <v>21</v>
      </c>
      <c r="B21" t="s">
        <v>20</v>
      </c>
    </row>
    <row r="22" spans="1:2" ht="14.25" customHeight="1">
      <c r="A22">
        <v>22</v>
      </c>
      <c r="B22" t="s">
        <v>21</v>
      </c>
    </row>
    <row r="23" spans="1:2" ht="14.25" customHeight="1">
      <c r="A23">
        <v>23</v>
      </c>
      <c r="B23" t="s">
        <v>22</v>
      </c>
    </row>
    <row r="24" spans="1:2" ht="14.25" customHeight="1">
      <c r="A24">
        <v>24</v>
      </c>
      <c r="B24" t="s">
        <v>23</v>
      </c>
    </row>
    <row r="25" spans="1:2" ht="14.25" customHeight="1">
      <c r="A25">
        <v>25</v>
      </c>
      <c r="B25" t="s">
        <v>24</v>
      </c>
    </row>
    <row r="26" spans="1:2" ht="14.25" customHeight="1">
      <c r="A26">
        <v>26</v>
      </c>
      <c r="B26" t="s">
        <v>25</v>
      </c>
    </row>
    <row r="27" spans="1:2" ht="14.25" customHeight="1">
      <c r="A27">
        <v>27</v>
      </c>
      <c r="B27" t="s">
        <v>26</v>
      </c>
    </row>
    <row r="28" spans="1:2" ht="14.25" customHeight="1">
      <c r="A28">
        <v>28</v>
      </c>
      <c r="B28" t="s">
        <v>27</v>
      </c>
    </row>
    <row r="29" spans="1:2" ht="14.25" customHeight="1">
      <c r="A29">
        <v>29</v>
      </c>
      <c r="B29" t="s">
        <v>28</v>
      </c>
    </row>
    <row r="30" spans="1:2" ht="14.25" customHeight="1">
      <c r="A30">
        <v>30</v>
      </c>
      <c r="B30" t="s">
        <v>29</v>
      </c>
    </row>
    <row r="31" spans="1:2" ht="14.25" customHeight="1">
      <c r="A31">
        <v>31</v>
      </c>
      <c r="B31" t="s">
        <v>30</v>
      </c>
    </row>
    <row r="32" spans="1:2" ht="14.25" customHeight="1">
      <c r="A32">
        <v>32</v>
      </c>
      <c r="B32" t="s">
        <v>31</v>
      </c>
    </row>
    <row r="33" spans="1:2" ht="14.25" customHeight="1">
      <c r="A33">
        <v>33</v>
      </c>
      <c r="B33" t="s">
        <v>32</v>
      </c>
    </row>
    <row r="34" spans="1:2" ht="14.25" customHeight="1">
      <c r="A34">
        <v>34</v>
      </c>
      <c r="B34" t="s">
        <v>33</v>
      </c>
    </row>
    <row r="35" spans="1:2" ht="14.25" customHeight="1">
      <c r="A35">
        <v>35</v>
      </c>
      <c r="B35" t="s">
        <v>34</v>
      </c>
    </row>
    <row r="36" spans="1:2" ht="14.25" customHeight="1">
      <c r="A36">
        <v>36</v>
      </c>
      <c r="B36" t="s">
        <v>35</v>
      </c>
    </row>
    <row r="37" spans="1:2" ht="14.25" customHeight="1">
      <c r="A37">
        <v>37</v>
      </c>
      <c r="B37" t="s">
        <v>36</v>
      </c>
    </row>
    <row r="38" spans="1:2" ht="14.25" customHeight="1">
      <c r="A38">
        <v>38</v>
      </c>
      <c r="B38" t="s">
        <v>37</v>
      </c>
    </row>
    <row r="39" spans="1:2" ht="14.25" customHeight="1">
      <c r="A39">
        <v>39</v>
      </c>
      <c r="B39" t="s">
        <v>38</v>
      </c>
    </row>
    <row r="40" spans="1:2" ht="14.25" customHeight="1">
      <c r="A40">
        <v>40</v>
      </c>
      <c r="B40" t="s">
        <v>39</v>
      </c>
    </row>
    <row r="41" spans="1:2" ht="14.25" customHeight="1">
      <c r="A41">
        <v>41</v>
      </c>
      <c r="B41" t="s">
        <v>40</v>
      </c>
    </row>
    <row r="42" spans="1:2" ht="14.25" customHeight="1">
      <c r="A42">
        <v>42</v>
      </c>
      <c r="B42" t="s">
        <v>41</v>
      </c>
    </row>
    <row r="43" spans="1:2" ht="14.25" customHeight="1">
      <c r="A43">
        <v>43</v>
      </c>
      <c r="B43" t="s">
        <v>42</v>
      </c>
    </row>
    <row r="44" spans="1:2" ht="14.25" customHeight="1">
      <c r="A44">
        <v>44</v>
      </c>
      <c r="B44" t="s">
        <v>43</v>
      </c>
    </row>
    <row r="45" spans="1:2" ht="14.25" customHeight="1">
      <c r="A45">
        <v>45</v>
      </c>
      <c r="B45" t="s">
        <v>44</v>
      </c>
    </row>
    <row r="46" spans="1:2" ht="14.25" customHeight="1">
      <c r="A46">
        <v>46</v>
      </c>
      <c r="B46" t="s">
        <v>45</v>
      </c>
    </row>
    <row r="47" spans="1:2" ht="14.25" customHeight="1">
      <c r="A47">
        <v>47</v>
      </c>
      <c r="B47" t="s">
        <v>46</v>
      </c>
    </row>
    <row r="48" spans="1:2" ht="14.25" customHeight="1">
      <c r="A48">
        <v>48</v>
      </c>
      <c r="B48" t="s">
        <v>47</v>
      </c>
    </row>
    <row r="49" spans="1:2" ht="14.25" customHeight="1">
      <c r="A49">
        <v>49</v>
      </c>
      <c r="B49" t="s">
        <v>48</v>
      </c>
    </row>
    <row r="50" spans="1:2" ht="14.25" customHeight="1">
      <c r="A50">
        <v>50</v>
      </c>
      <c r="B50" t="s">
        <v>49</v>
      </c>
    </row>
    <row r="51" spans="1:2" ht="14.25" customHeight="1">
      <c r="A51">
        <v>51</v>
      </c>
      <c r="B51" t="s">
        <v>50</v>
      </c>
    </row>
    <row r="52" spans="1:2" ht="14.25" customHeight="1">
      <c r="A52">
        <v>52</v>
      </c>
      <c r="B52" t="s">
        <v>51</v>
      </c>
    </row>
    <row r="53" spans="1:2" ht="14.25" customHeight="1">
      <c r="A53">
        <v>53</v>
      </c>
      <c r="B53" t="s">
        <v>52</v>
      </c>
    </row>
    <row r="54" spans="1:2" ht="14.25" customHeight="1">
      <c r="A54">
        <v>54</v>
      </c>
      <c r="B54" t="s">
        <v>53</v>
      </c>
    </row>
    <row r="55" spans="1:2" ht="14.25" customHeight="1">
      <c r="A55">
        <v>55</v>
      </c>
      <c r="B55" t="s">
        <v>54</v>
      </c>
    </row>
    <row r="56" spans="1:2" ht="14.25" customHeight="1">
      <c r="A56">
        <v>56</v>
      </c>
      <c r="B56" t="s">
        <v>55</v>
      </c>
    </row>
    <row r="57" spans="1:2" ht="14.25" customHeight="1">
      <c r="A57">
        <v>57</v>
      </c>
      <c r="B57" t="s">
        <v>56</v>
      </c>
    </row>
    <row r="58" spans="1:2" ht="14.25" customHeight="1">
      <c r="A58">
        <v>58</v>
      </c>
      <c r="B58" t="s">
        <v>57</v>
      </c>
    </row>
    <row r="59" spans="1:2" ht="14.25" customHeight="1">
      <c r="A59">
        <v>59</v>
      </c>
      <c r="B59" t="s">
        <v>58</v>
      </c>
    </row>
    <row r="60" spans="1:2" ht="14.25" customHeight="1">
      <c r="A60">
        <v>60</v>
      </c>
      <c r="B60" t="s">
        <v>59</v>
      </c>
    </row>
    <row r="61" spans="1:2" ht="14.25" customHeight="1">
      <c r="A61">
        <v>61</v>
      </c>
      <c r="B61" t="s">
        <v>60</v>
      </c>
    </row>
    <row r="62" spans="1:2" ht="14.25" customHeight="1">
      <c r="A62">
        <v>62</v>
      </c>
      <c r="B62" t="s">
        <v>61</v>
      </c>
    </row>
    <row r="63" spans="1:2" ht="14.25" customHeight="1">
      <c r="A63">
        <v>63</v>
      </c>
      <c r="B63" t="s">
        <v>62</v>
      </c>
    </row>
    <row r="64" spans="1:2" ht="14.25" customHeight="1">
      <c r="A64">
        <v>64</v>
      </c>
      <c r="B64" t="s">
        <v>63</v>
      </c>
    </row>
    <row r="65" spans="1:2" ht="14.25" customHeight="1">
      <c r="A65">
        <v>65</v>
      </c>
      <c r="B65" t="s">
        <v>64</v>
      </c>
    </row>
    <row r="66" spans="1:2" ht="14.25" customHeight="1">
      <c r="A66">
        <v>66</v>
      </c>
      <c r="B66" t="s">
        <v>65</v>
      </c>
    </row>
    <row r="67" spans="1:2" ht="14.25" customHeight="1">
      <c r="A67">
        <v>67</v>
      </c>
      <c r="B67" t="s">
        <v>66</v>
      </c>
    </row>
    <row r="68" spans="1:2" ht="14.25" customHeight="1">
      <c r="A68">
        <v>68</v>
      </c>
      <c r="B68" t="s">
        <v>67</v>
      </c>
    </row>
    <row r="69" spans="1:2" ht="14.25" customHeight="1">
      <c r="A69">
        <v>69</v>
      </c>
      <c r="B69" t="s">
        <v>68</v>
      </c>
    </row>
    <row r="70" spans="1:2" ht="14.25" customHeight="1">
      <c r="A70">
        <v>70</v>
      </c>
      <c r="B70" t="s">
        <v>69</v>
      </c>
    </row>
    <row r="71" spans="1:2" ht="14.25" customHeight="1">
      <c r="A71">
        <v>71</v>
      </c>
      <c r="B71" t="s">
        <v>70</v>
      </c>
    </row>
    <row r="72" spans="1:2" ht="14.25" customHeight="1">
      <c r="A72">
        <v>72</v>
      </c>
      <c r="B72" t="s">
        <v>71</v>
      </c>
    </row>
    <row r="73" spans="1:2" ht="14.25" customHeight="1">
      <c r="A73">
        <v>73</v>
      </c>
      <c r="B73" t="s">
        <v>72</v>
      </c>
    </row>
    <row r="74" spans="1:2" ht="14.25" customHeight="1">
      <c r="A74">
        <v>74</v>
      </c>
      <c r="B74" s="53" t="s">
        <v>85</v>
      </c>
    </row>
    <row r="75" spans="1:2" ht="14.25" customHeight="1">
      <c r="A75">
        <v>75</v>
      </c>
      <c r="B75" s="53" t="s">
        <v>86</v>
      </c>
    </row>
    <row r="76" spans="1:2" ht="14.25" customHeight="1">
      <c r="A76">
        <v>76</v>
      </c>
      <c r="B76" s="78" t="s">
        <v>87</v>
      </c>
    </row>
    <row r="77" spans="1:2" ht="14.25" customHeight="1">
      <c r="A77">
        <v>77</v>
      </c>
      <c r="B77" s="78" t="s">
        <v>88</v>
      </c>
    </row>
    <row r="78" spans="1:2" ht="14.25" customHeight="1">
      <c r="A78">
        <v>78</v>
      </c>
      <c r="B78" s="78" t="s">
        <v>89</v>
      </c>
    </row>
    <row r="79" spans="1:2" ht="14.25" customHeight="1">
      <c r="A79">
        <v>79</v>
      </c>
    </row>
    <row r="80" spans="1:2" ht="14.25" customHeight="1">
      <c r="A80">
        <v>80</v>
      </c>
    </row>
    <row r="81" spans="1:1" ht="14.25" customHeight="1">
      <c r="A81">
        <v>81</v>
      </c>
    </row>
    <row r="82" spans="1:1" ht="14.25" customHeight="1">
      <c r="A82">
        <v>82</v>
      </c>
    </row>
    <row r="83" spans="1:1" ht="14.25" customHeight="1">
      <c r="A83">
        <v>83</v>
      </c>
    </row>
    <row r="84" spans="1:1" ht="14.25" customHeight="1">
      <c r="A84">
        <v>84</v>
      </c>
    </row>
    <row r="85" spans="1:1" ht="14.25" customHeight="1">
      <c r="A85">
        <v>85</v>
      </c>
    </row>
    <row r="86" spans="1:1" ht="14.25" customHeight="1">
      <c r="A86">
        <v>86</v>
      </c>
    </row>
    <row r="87" spans="1:1" ht="14.25" customHeight="1">
      <c r="A87">
        <v>87</v>
      </c>
    </row>
    <row r="88" spans="1:1" ht="14.25" customHeight="1">
      <c r="A88">
        <v>88</v>
      </c>
    </row>
    <row r="89" spans="1:1" ht="14.25" customHeight="1">
      <c r="A89">
        <v>89</v>
      </c>
    </row>
    <row r="90" spans="1:1" ht="14.25" customHeight="1">
      <c r="A90">
        <v>90</v>
      </c>
    </row>
    <row r="91" spans="1:1" ht="14.25" customHeight="1">
      <c r="A91">
        <v>91</v>
      </c>
    </row>
    <row r="92" spans="1:1" ht="14.25" customHeight="1">
      <c r="A92">
        <v>92</v>
      </c>
    </row>
    <row r="93" spans="1:1" ht="14.25" customHeight="1">
      <c r="A93">
        <v>93</v>
      </c>
    </row>
    <row r="94" spans="1:1" ht="14.25" customHeight="1">
      <c r="A94">
        <v>94</v>
      </c>
    </row>
    <row r="95" spans="1:1" ht="14.25" customHeight="1">
      <c r="A95">
        <v>95</v>
      </c>
    </row>
    <row r="96" spans="1:1" ht="14.25" customHeight="1">
      <c r="A96">
        <v>96</v>
      </c>
    </row>
    <row r="97" spans="1:1" ht="14.25" customHeight="1">
      <c r="A97">
        <v>97</v>
      </c>
    </row>
    <row r="98" spans="1:1" ht="14.25" customHeight="1">
      <c r="A98">
        <v>98</v>
      </c>
    </row>
    <row r="99" spans="1:1" ht="14.25" customHeight="1">
      <c r="A99">
        <v>99</v>
      </c>
    </row>
    <row r="100" spans="1:1" ht="14.25" customHeight="1">
      <c r="A100">
        <v>100</v>
      </c>
    </row>
    <row r="101" spans="1:1" ht="14.25" customHeight="1">
      <c r="A101">
        <v>101</v>
      </c>
    </row>
    <row r="102" spans="1:1" ht="14.25" customHeight="1">
      <c r="A102">
        <v>102</v>
      </c>
    </row>
    <row r="103" spans="1:1" ht="14.25" customHeight="1">
      <c r="A103">
        <v>103</v>
      </c>
    </row>
    <row r="104" spans="1:1" ht="14.25" customHeight="1">
      <c r="A104">
        <v>104</v>
      </c>
    </row>
    <row r="105" spans="1:1" ht="14.25" customHeight="1">
      <c r="A105">
        <v>105</v>
      </c>
    </row>
    <row r="106" spans="1:1" ht="14.25" customHeight="1">
      <c r="A106">
        <v>106</v>
      </c>
    </row>
    <row r="107" spans="1:1" ht="14.25" customHeight="1">
      <c r="A107">
        <v>107</v>
      </c>
    </row>
    <row r="108" spans="1:1" ht="14.25" customHeight="1">
      <c r="A108">
        <v>108</v>
      </c>
    </row>
    <row r="109" spans="1:1" ht="14.25" customHeight="1">
      <c r="A109">
        <v>109</v>
      </c>
    </row>
    <row r="110" spans="1:1" ht="14.25" customHeight="1">
      <c r="A110">
        <v>110</v>
      </c>
    </row>
    <row r="111" spans="1:1" ht="14.25" customHeight="1">
      <c r="A111">
        <v>111</v>
      </c>
    </row>
    <row r="112" spans="1:1" ht="14.25" customHeight="1">
      <c r="A112">
        <v>112</v>
      </c>
    </row>
    <row r="113" spans="1:1" ht="14.25" customHeight="1">
      <c r="A113">
        <v>113</v>
      </c>
    </row>
    <row r="114" spans="1:1" ht="14.25" customHeight="1">
      <c r="A114">
        <v>114</v>
      </c>
    </row>
    <row r="115" spans="1:1" ht="14.25" customHeight="1">
      <c r="A115">
        <v>115</v>
      </c>
    </row>
    <row r="116" spans="1:1" ht="14.25" customHeight="1">
      <c r="A116">
        <v>116</v>
      </c>
    </row>
    <row r="117" spans="1:1" ht="14.25" customHeight="1">
      <c r="A117">
        <v>117</v>
      </c>
    </row>
    <row r="118" spans="1:1" ht="14.25" customHeight="1">
      <c r="A118">
        <v>118</v>
      </c>
    </row>
    <row r="119" spans="1:1" ht="14.25" customHeight="1">
      <c r="A119">
        <v>119</v>
      </c>
    </row>
    <row r="120" spans="1:1" ht="14.25" customHeight="1">
      <c r="A120">
        <v>120</v>
      </c>
    </row>
    <row r="121" spans="1:1" ht="14.25" customHeight="1">
      <c r="A121">
        <v>121</v>
      </c>
    </row>
    <row r="122" spans="1:1" ht="14.25" customHeight="1">
      <c r="A122">
        <v>122</v>
      </c>
    </row>
    <row r="123" spans="1:1" ht="14.25" customHeight="1">
      <c r="A123">
        <v>123</v>
      </c>
    </row>
    <row r="124" spans="1:1" ht="14.25" customHeight="1">
      <c r="A124">
        <v>124</v>
      </c>
    </row>
    <row r="125" spans="1:1" ht="14.25" customHeight="1">
      <c r="A125">
        <v>125</v>
      </c>
    </row>
    <row r="126" spans="1:1" ht="14.25" customHeight="1">
      <c r="A126">
        <v>126</v>
      </c>
    </row>
    <row r="127" spans="1:1" ht="14.25" customHeight="1">
      <c r="A127">
        <v>127</v>
      </c>
    </row>
    <row r="128" spans="1:1" ht="14.25" customHeight="1">
      <c r="A128">
        <v>128</v>
      </c>
    </row>
    <row r="129" spans="1:1" ht="14.25" customHeight="1">
      <c r="A129">
        <v>129</v>
      </c>
    </row>
    <row r="130" spans="1:1" ht="14.25" customHeight="1">
      <c r="A130">
        <v>130</v>
      </c>
    </row>
    <row r="131" spans="1:1" ht="14.25" customHeight="1">
      <c r="A131">
        <v>131</v>
      </c>
    </row>
    <row r="132" spans="1:1" ht="14.25" customHeight="1">
      <c r="A132">
        <v>132</v>
      </c>
    </row>
    <row r="133" spans="1:1" ht="14.25" customHeight="1">
      <c r="A133">
        <v>133</v>
      </c>
    </row>
    <row r="134" spans="1:1" ht="14.25" customHeight="1">
      <c r="A134">
        <v>134</v>
      </c>
    </row>
    <row r="135" spans="1:1" ht="14.25" customHeight="1">
      <c r="A135">
        <v>135</v>
      </c>
    </row>
    <row r="136" spans="1:1" ht="14.25" customHeight="1">
      <c r="A136">
        <v>136</v>
      </c>
    </row>
    <row r="137" spans="1:1" ht="14.25" customHeight="1">
      <c r="A137">
        <v>137</v>
      </c>
    </row>
    <row r="138" spans="1:1" ht="14.25" customHeight="1">
      <c r="A138">
        <v>138</v>
      </c>
    </row>
    <row r="139" spans="1:1" ht="14.25" customHeight="1">
      <c r="A139">
        <v>139</v>
      </c>
    </row>
    <row r="140" spans="1:1" ht="14.25" customHeight="1">
      <c r="A140">
        <v>140</v>
      </c>
    </row>
    <row r="141" spans="1:1" ht="14.25" customHeight="1">
      <c r="A141">
        <v>141</v>
      </c>
    </row>
    <row r="142" spans="1:1" ht="14.25" customHeight="1">
      <c r="A142">
        <v>142</v>
      </c>
    </row>
    <row r="143" spans="1:1" ht="14.25" customHeight="1">
      <c r="A143">
        <v>143</v>
      </c>
    </row>
    <row r="144" spans="1:1" ht="14.25" customHeight="1">
      <c r="A144">
        <v>144</v>
      </c>
    </row>
    <row r="145" spans="1:1" ht="14.25" customHeight="1">
      <c r="A145">
        <v>145</v>
      </c>
    </row>
    <row r="146" spans="1:1" ht="14.25" customHeight="1">
      <c r="A146">
        <v>146</v>
      </c>
    </row>
    <row r="147" spans="1:1" ht="14.25" customHeight="1">
      <c r="A147">
        <v>147</v>
      </c>
    </row>
    <row r="148" spans="1:1" ht="14.25" customHeight="1">
      <c r="A148">
        <v>148</v>
      </c>
    </row>
    <row r="149" spans="1:1" ht="14.25" customHeight="1">
      <c r="A149">
        <v>149</v>
      </c>
    </row>
    <row r="150" spans="1:1" ht="14.25" customHeight="1">
      <c r="A150">
        <v>150</v>
      </c>
    </row>
    <row r="151" spans="1:1" ht="14.25" customHeight="1">
      <c r="A151">
        <v>151</v>
      </c>
    </row>
    <row r="152" spans="1:1" ht="14.25" customHeight="1">
      <c r="A152">
        <v>152</v>
      </c>
    </row>
    <row r="153" spans="1:1" ht="14.25" customHeight="1">
      <c r="A153">
        <v>153</v>
      </c>
    </row>
    <row r="154" spans="1:1" ht="14.25" customHeight="1">
      <c r="A154">
        <v>154</v>
      </c>
    </row>
    <row r="155" spans="1:1" ht="14.25" customHeight="1">
      <c r="A155">
        <v>155</v>
      </c>
    </row>
    <row r="156" spans="1:1" ht="14.25" customHeight="1">
      <c r="A156">
        <v>156</v>
      </c>
    </row>
    <row r="157" spans="1:1" ht="14.25" customHeight="1">
      <c r="A157">
        <v>157</v>
      </c>
    </row>
    <row r="158" spans="1:1" ht="14.25" customHeight="1">
      <c r="A158">
        <v>158</v>
      </c>
    </row>
    <row r="159" spans="1:1" ht="14.25" customHeight="1">
      <c r="A159">
        <v>159</v>
      </c>
    </row>
    <row r="160" spans="1:1" ht="14.25" customHeight="1">
      <c r="A160">
        <v>160</v>
      </c>
    </row>
    <row r="161" spans="1:1" ht="14.25" customHeight="1">
      <c r="A161">
        <v>161</v>
      </c>
    </row>
    <row r="162" spans="1:1" ht="14.25" customHeight="1">
      <c r="A162">
        <v>162</v>
      </c>
    </row>
    <row r="163" spans="1:1" ht="14.25" customHeight="1">
      <c r="A163">
        <v>163</v>
      </c>
    </row>
    <row r="164" spans="1:1" ht="14.25" customHeight="1">
      <c r="A164">
        <v>164</v>
      </c>
    </row>
    <row r="165" spans="1:1" ht="14.25" customHeight="1">
      <c r="A165">
        <v>165</v>
      </c>
    </row>
    <row r="166" spans="1:1" ht="14.25" customHeight="1">
      <c r="A166">
        <v>166</v>
      </c>
    </row>
    <row r="167" spans="1:1" ht="14.25" customHeight="1">
      <c r="A167">
        <v>167</v>
      </c>
    </row>
    <row r="168" spans="1:1" ht="14.25" customHeight="1">
      <c r="A168">
        <v>168</v>
      </c>
    </row>
    <row r="169" spans="1:1" ht="14.25" customHeight="1">
      <c r="A169">
        <v>169</v>
      </c>
    </row>
    <row r="170" spans="1:1" ht="14.25" customHeight="1">
      <c r="A170">
        <v>170</v>
      </c>
    </row>
    <row r="171" spans="1:1" ht="14.25" customHeight="1">
      <c r="A171">
        <v>171</v>
      </c>
    </row>
    <row r="172" spans="1:1" ht="14.25" customHeight="1">
      <c r="A172">
        <v>172</v>
      </c>
    </row>
    <row r="173" spans="1:1" ht="14.25" customHeight="1">
      <c r="A173">
        <v>173</v>
      </c>
    </row>
    <row r="174" spans="1:1" ht="14.25" customHeight="1">
      <c r="A174">
        <v>174</v>
      </c>
    </row>
    <row r="175" spans="1:1" ht="14.25" customHeight="1">
      <c r="A175">
        <v>175</v>
      </c>
    </row>
    <row r="176" spans="1:1" ht="14.25" customHeight="1">
      <c r="A176">
        <v>176</v>
      </c>
    </row>
    <row r="177" spans="1:1" ht="14.25" customHeight="1">
      <c r="A177">
        <v>177</v>
      </c>
    </row>
    <row r="178" spans="1:1" ht="14.25" customHeight="1">
      <c r="A178">
        <v>178</v>
      </c>
    </row>
    <row r="179" spans="1:1" ht="14.25" customHeight="1">
      <c r="A179">
        <v>179</v>
      </c>
    </row>
    <row r="180" spans="1:1" ht="14.25" customHeight="1">
      <c r="A180">
        <v>180</v>
      </c>
    </row>
    <row r="181" spans="1:1" ht="14.25" customHeight="1">
      <c r="A181">
        <v>181</v>
      </c>
    </row>
    <row r="182" spans="1:1" ht="14.25" customHeight="1">
      <c r="A182">
        <v>182</v>
      </c>
    </row>
    <row r="183" spans="1:1" ht="14.25" customHeight="1">
      <c r="A183">
        <v>183</v>
      </c>
    </row>
    <row r="184" spans="1:1" ht="14.25" customHeight="1">
      <c r="A184">
        <v>184</v>
      </c>
    </row>
    <row r="185" spans="1:1" ht="14.25" customHeight="1">
      <c r="A185">
        <v>185</v>
      </c>
    </row>
    <row r="186" spans="1:1" ht="14.25" customHeight="1">
      <c r="A186">
        <v>186</v>
      </c>
    </row>
    <row r="187" spans="1:1" ht="14.25" customHeight="1">
      <c r="A187">
        <v>187</v>
      </c>
    </row>
    <row r="188" spans="1:1" ht="14.25" customHeight="1">
      <c r="A188">
        <v>188</v>
      </c>
    </row>
  </sheetData>
  <pageMargins left="0.7" right="0.7" top="0.78740157499999996" bottom="0.78740157499999996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104"/>
  <sheetViews>
    <sheetView showGridLines="0" tabSelected="1" topLeftCell="A7" zoomScale="110" zoomScaleNormal="110" workbookViewId="0">
      <selection activeCell="P30" sqref="P30"/>
    </sheetView>
  </sheetViews>
  <sheetFormatPr defaultColWidth="9.140625" defaultRowHeight="15" customHeight="1"/>
  <cols>
    <col min="1" max="1" width="4.5703125" customWidth="1"/>
    <col min="2" max="4" width="20.7109375" customWidth="1"/>
    <col min="5" max="5" width="4.5703125" customWidth="1"/>
    <col min="6" max="6" width="6.5703125" customWidth="1"/>
    <col min="7" max="7" width="23.28515625" customWidth="1"/>
    <col min="8" max="8" width="10.7109375" customWidth="1"/>
    <col min="9" max="9" width="11.5703125" customWidth="1"/>
    <col min="10" max="10" width="10.140625" customWidth="1"/>
    <col min="11" max="11" width="5.28515625" customWidth="1"/>
    <col min="12" max="12" width="3" customWidth="1"/>
    <col min="13" max="13" width="1.7109375" customWidth="1"/>
    <col min="14" max="14" width="1.28515625" customWidth="1"/>
    <col min="15" max="15" width="6.7109375" customWidth="1"/>
    <col min="16" max="16" width="23.42578125" customWidth="1"/>
    <col min="17" max="17" width="23.42578125" style="54" hidden="1" customWidth="1"/>
    <col min="18" max="23" width="6.7109375" customWidth="1"/>
    <col min="24" max="25" width="9.140625" customWidth="1"/>
    <col min="26" max="26" width="11.140625" customWidth="1"/>
    <col min="27" max="27" width="10.7109375" customWidth="1"/>
    <col min="28" max="28" width="9.140625" hidden="1" customWidth="1"/>
    <col min="29" max="29" width="21" hidden="1" customWidth="1"/>
    <col min="30" max="30" width="9.140625" hidden="1" customWidth="1"/>
    <col min="31" max="31" width="9.5703125" hidden="1" customWidth="1"/>
    <col min="32" max="32" width="5.28515625" hidden="1" customWidth="1"/>
    <col min="33" max="33" width="11.7109375" hidden="1" customWidth="1"/>
    <col min="34" max="34" width="23.140625" hidden="1" customWidth="1"/>
  </cols>
  <sheetData>
    <row r="1" spans="2:34" ht="27" customHeight="1">
      <c r="E1" s="11"/>
      <c r="F1" s="75" t="s">
        <v>77</v>
      </c>
      <c r="G1" s="76"/>
      <c r="H1" s="76"/>
      <c r="I1" s="76"/>
      <c r="J1" s="76"/>
      <c r="K1" s="66"/>
      <c r="P1" s="62" t="str">
        <f>CONCATENATE(F1," ",F2)</f>
        <v>JADRANSKÝ PYTEL Duben 2019</v>
      </c>
      <c r="Q1" s="63"/>
      <c r="R1" s="64"/>
      <c r="S1" s="64"/>
      <c r="T1" s="64"/>
      <c r="U1" s="64"/>
      <c r="V1" s="64"/>
      <c r="W1" s="64"/>
      <c r="X1" s="64"/>
      <c r="Y1" s="64"/>
      <c r="Z1" s="64"/>
      <c r="AA1" s="64"/>
      <c r="AB1" s="12"/>
      <c r="AC1" s="12"/>
    </row>
    <row r="2" spans="2:34" ht="22.5" customHeight="1" thickBot="1">
      <c r="E2" s="11"/>
      <c r="F2" s="77" t="s">
        <v>78</v>
      </c>
      <c r="G2" s="76"/>
      <c r="H2" s="76"/>
      <c r="I2" s="76"/>
      <c r="J2" s="76"/>
      <c r="K2" s="66"/>
      <c r="L2" s="13"/>
      <c r="M2" s="13"/>
      <c r="N2" s="13"/>
      <c r="O2" s="13"/>
      <c r="P2" s="65"/>
      <c r="Q2" s="66"/>
      <c r="R2" s="67"/>
      <c r="S2" s="67"/>
      <c r="T2" s="67"/>
      <c r="U2" s="67"/>
      <c r="V2" s="67"/>
      <c r="W2" s="67"/>
      <c r="X2" s="67"/>
      <c r="Y2" s="67"/>
      <c r="Z2" s="67"/>
      <c r="AA2" s="67"/>
      <c r="AB2" s="12"/>
      <c r="AC2" s="12"/>
      <c r="AF2" s="13"/>
    </row>
    <row r="3" spans="2:34" ht="15.75" customHeight="1" thickBot="1">
      <c r="D3" s="54"/>
      <c r="E3" s="11"/>
      <c r="F3" s="72" t="s">
        <v>79</v>
      </c>
      <c r="G3" s="73"/>
      <c r="H3" s="73"/>
      <c r="I3" s="73"/>
      <c r="J3" s="73"/>
      <c r="K3" s="74"/>
      <c r="L3" s="13"/>
      <c r="M3" s="13"/>
      <c r="N3" s="13"/>
      <c r="O3" s="1" t="s">
        <v>76</v>
      </c>
      <c r="P3" s="68"/>
      <c r="Q3" s="69"/>
      <c r="R3" s="70"/>
      <c r="S3" s="70"/>
      <c r="T3" s="70"/>
      <c r="U3" s="70"/>
      <c r="V3" s="70"/>
      <c r="W3" s="71"/>
      <c r="X3" s="1" t="s">
        <v>73</v>
      </c>
      <c r="Y3" s="1" t="s">
        <v>74</v>
      </c>
      <c r="Z3" s="1" t="s">
        <v>75</v>
      </c>
      <c r="AA3" s="1" t="s">
        <v>80</v>
      </c>
      <c r="AB3" s="2"/>
      <c r="AC3" s="2"/>
      <c r="AD3" s="2"/>
      <c r="AF3" s="13"/>
    </row>
    <row r="4" spans="2:34" ht="14.25" customHeight="1" thickBot="1">
      <c r="E4" s="11"/>
      <c r="F4" s="14" t="s">
        <v>76</v>
      </c>
      <c r="G4" s="15" t="s">
        <v>83</v>
      </c>
      <c r="H4" s="16" t="s">
        <v>73</v>
      </c>
      <c r="I4" s="16" t="s">
        <v>74</v>
      </c>
      <c r="J4" s="16" t="s">
        <v>81</v>
      </c>
      <c r="K4" s="17" t="s">
        <v>82</v>
      </c>
      <c r="L4" s="11"/>
      <c r="M4" s="11"/>
      <c r="N4" s="11"/>
      <c r="O4" s="6">
        <f>RANK(Y4,$Y$4:$Y$103,0)</f>
        <v>11</v>
      </c>
      <c r="P4" s="52" t="s">
        <v>43</v>
      </c>
      <c r="Q4" s="52" t="str">
        <f>IF(X4&gt;0,P4,"")</f>
        <v>Mihulka Josef</v>
      </c>
      <c r="R4" s="55">
        <v>165</v>
      </c>
      <c r="S4" s="51">
        <v>179</v>
      </c>
      <c r="T4" s="51">
        <v>171</v>
      </c>
      <c r="U4" s="51">
        <v>156</v>
      </c>
      <c r="V4" s="51">
        <v>147</v>
      </c>
      <c r="W4" s="51">
        <v>165</v>
      </c>
      <c r="X4" s="3">
        <f>SUM(R4:W4)+(6*Z4/10000000)</f>
        <v>983.00010740000005</v>
      </c>
      <c r="Y4" s="4">
        <f>IF(X4=0,0,AVERAGE(R4:W4)+(6*Z4/10000000))</f>
        <v>163.83344073333333</v>
      </c>
      <c r="Z4" s="5">
        <f t="shared" ref="Z4:Z103" si="0">MAX(R4:W4)</f>
        <v>179</v>
      </c>
      <c r="AA4" s="5">
        <f t="shared" ref="AA4:AA103" si="1">MIN(R4:W4)</f>
        <v>147</v>
      </c>
      <c r="AB4" s="18">
        <f t="shared" ref="AB4:AB103" si="2">IF(P4&gt;0,50,0)</f>
        <v>50</v>
      </c>
      <c r="AC4" s="7" t="str">
        <f t="shared" ref="AC4:AC103" si="3">P4</f>
        <v>Mihulka Josef</v>
      </c>
      <c r="AD4" s="19"/>
      <c r="AF4" s="11"/>
      <c r="AH4" s="8" t="str">
        <f>seznam!B1</f>
        <v>Adamec Petr</v>
      </c>
    </row>
    <row r="5" spans="2:34" ht="16.5" customHeight="1" thickBot="1">
      <c r="C5" s="57" t="str">
        <f>G5</f>
        <v>Novák Radek</v>
      </c>
      <c r="E5" s="11"/>
      <c r="F5" s="20">
        <v>1</v>
      </c>
      <c r="G5" s="21" t="str">
        <f>VLOOKUP(F5,$O$4:$Q$103,3,FALSE)</f>
        <v>Novák Radek</v>
      </c>
      <c r="H5" s="22">
        <f>VLOOKUP(G5,$P$4:$AA$103,9,FALSE)</f>
        <v>1312.0001542</v>
      </c>
      <c r="I5" s="39">
        <f>VLOOKUP(G5,$P$4:$AA$103,10,FALSE)</f>
        <v>218.66682086666665</v>
      </c>
      <c r="J5" s="40">
        <f>VLOOKUP(G5,$P$4:$AA$103,11,FALSE)</f>
        <v>257</v>
      </c>
      <c r="K5" s="48">
        <f>VLOOKUP(G5,$P$4:$AA$103,12,FALSE)</f>
        <v>193</v>
      </c>
      <c r="L5" s="23"/>
      <c r="M5" s="23"/>
      <c r="N5" s="23"/>
      <c r="O5" s="6">
        <f t="shared" ref="O5:O68" si="4">RANK(Y5,$Y$4:$Y$103,0)</f>
        <v>20</v>
      </c>
      <c r="P5" s="52" t="s">
        <v>85</v>
      </c>
      <c r="Q5" s="52" t="str">
        <f t="shared" ref="Q5:Q68" si="5">IF(X5&gt;0,P5,"")</f>
        <v>Chlebek Tomáš</v>
      </c>
      <c r="R5" s="51">
        <v>174</v>
      </c>
      <c r="S5" s="51">
        <v>149</v>
      </c>
      <c r="T5" s="51">
        <v>126</v>
      </c>
      <c r="U5" s="51">
        <v>103</v>
      </c>
      <c r="V5" s="51">
        <v>202</v>
      </c>
      <c r="W5" s="51">
        <v>155</v>
      </c>
      <c r="X5" s="3">
        <f t="shared" ref="X5:X103" si="6">SUM(R5:W5)+(6*Z5/10000000)</f>
        <v>909.00012119999997</v>
      </c>
      <c r="Y5" s="4">
        <f t="shared" ref="Y5:Y68" si="7">IF(X5=0,0,AVERAGE(R5:W5)+(6*Z5/10000000))</f>
        <v>151.5001212</v>
      </c>
      <c r="Z5" s="5">
        <f t="shared" si="0"/>
        <v>202</v>
      </c>
      <c r="AA5" s="5">
        <f t="shared" si="1"/>
        <v>103</v>
      </c>
      <c r="AB5" s="18">
        <f t="shared" si="2"/>
        <v>50</v>
      </c>
      <c r="AC5" s="7" t="str">
        <f t="shared" si="3"/>
        <v>Chlebek Tomáš</v>
      </c>
      <c r="AD5" s="19"/>
      <c r="AH5" s="8" t="str">
        <f>seznam!B2</f>
        <v>Barčáková Kateřina</v>
      </c>
    </row>
    <row r="6" spans="2:34" ht="16.5" customHeight="1" thickBot="1">
      <c r="C6" s="58"/>
      <c r="E6" s="11"/>
      <c r="F6" s="20">
        <v>2</v>
      </c>
      <c r="G6" s="21" t="str">
        <f>VLOOKUP(F6,$O$4:$Q$103,3,FALSE)</f>
        <v>Valošek Tomáš</v>
      </c>
      <c r="H6" s="22">
        <f t="shared" ref="H6:H69" si="8">VLOOKUP(G6,$P$4:$AA$103,9,FALSE)</f>
        <v>1289.0001596</v>
      </c>
      <c r="I6" s="39">
        <f t="shared" ref="I6:I69" si="9">VLOOKUP(G6,$P$4:$AA$103,10,FALSE)</f>
        <v>214.83349293333333</v>
      </c>
      <c r="J6" s="40">
        <f t="shared" ref="J6:J69" si="10">VLOOKUP(G6,$P$4:$AA$103,11,FALSE)</f>
        <v>266</v>
      </c>
      <c r="K6" s="48">
        <f t="shared" ref="K6:K69" si="11">VLOOKUP(G6,$P$4:$AA$103,12,FALSE)</f>
        <v>189</v>
      </c>
      <c r="L6" s="23"/>
      <c r="M6" s="23"/>
      <c r="N6" s="23"/>
      <c r="O6" s="6">
        <f t="shared" si="4"/>
        <v>6</v>
      </c>
      <c r="P6" s="52" t="s">
        <v>55</v>
      </c>
      <c r="Q6" s="52" t="str">
        <f t="shared" si="5"/>
        <v>Pazděra Jaroslav</v>
      </c>
      <c r="R6" s="51">
        <v>160</v>
      </c>
      <c r="S6" s="51">
        <v>169</v>
      </c>
      <c r="T6" s="51">
        <v>189</v>
      </c>
      <c r="U6" s="51">
        <v>182</v>
      </c>
      <c r="V6" s="51">
        <v>177</v>
      </c>
      <c r="W6" s="51">
        <v>202</v>
      </c>
      <c r="X6" s="3">
        <f t="shared" si="6"/>
        <v>1079.0001212</v>
      </c>
      <c r="Y6" s="4">
        <f t="shared" si="7"/>
        <v>179.83345453333334</v>
      </c>
      <c r="Z6" s="5">
        <f t="shared" si="0"/>
        <v>202</v>
      </c>
      <c r="AA6" s="5">
        <f t="shared" si="1"/>
        <v>160</v>
      </c>
      <c r="AB6" s="18">
        <f t="shared" si="2"/>
        <v>50</v>
      </c>
      <c r="AC6" s="7" t="str">
        <f t="shared" si="3"/>
        <v>Pazděra Jaroslav</v>
      </c>
      <c r="AD6" s="19"/>
      <c r="AH6" s="8" t="str">
        <f>seznam!B3</f>
        <v>Bařina Václav</v>
      </c>
    </row>
    <row r="7" spans="2:34" ht="16.5" customHeight="1" thickBot="1">
      <c r="B7" s="61" t="str">
        <f>G6</f>
        <v>Valošek Tomáš</v>
      </c>
      <c r="C7" s="24">
        <f>I5</f>
        <v>218.66682086666665</v>
      </c>
      <c r="E7" s="11"/>
      <c r="F7" s="20">
        <v>3</v>
      </c>
      <c r="G7" s="21" t="str">
        <f t="shared" ref="G7:G69" si="12">VLOOKUP(F7,$O$4:$Q$103,3,FALSE)</f>
        <v>Novák Josef</v>
      </c>
      <c r="H7" s="22">
        <f t="shared" si="8"/>
        <v>1181.0001314000001</v>
      </c>
      <c r="I7" s="39">
        <f t="shared" si="9"/>
        <v>196.83346473333333</v>
      </c>
      <c r="J7" s="40">
        <f t="shared" si="10"/>
        <v>219</v>
      </c>
      <c r="K7" s="48">
        <f t="shared" si="11"/>
        <v>178</v>
      </c>
      <c r="L7" s="23"/>
      <c r="M7" s="23"/>
      <c r="N7" s="23"/>
      <c r="O7" s="6">
        <f t="shared" si="4"/>
        <v>14</v>
      </c>
      <c r="P7" s="52" t="s">
        <v>48</v>
      </c>
      <c r="Q7" s="52" t="str">
        <f t="shared" si="5"/>
        <v>Novák Danek</v>
      </c>
      <c r="R7" s="51">
        <v>119</v>
      </c>
      <c r="S7" s="51">
        <v>181</v>
      </c>
      <c r="T7" s="51">
        <v>175</v>
      </c>
      <c r="U7" s="51">
        <v>159</v>
      </c>
      <c r="V7" s="51">
        <v>126</v>
      </c>
      <c r="W7" s="51">
        <v>193</v>
      </c>
      <c r="X7" s="3">
        <f t="shared" si="6"/>
        <v>953.0001158</v>
      </c>
      <c r="Y7" s="4">
        <f t="shared" si="7"/>
        <v>158.83344913333335</v>
      </c>
      <c r="Z7" s="5">
        <f t="shared" si="0"/>
        <v>193</v>
      </c>
      <c r="AA7" s="5">
        <f t="shared" si="1"/>
        <v>119</v>
      </c>
      <c r="AB7" s="18">
        <f t="shared" si="2"/>
        <v>50</v>
      </c>
      <c r="AC7" s="7" t="str">
        <f t="shared" si="3"/>
        <v>Novák Danek</v>
      </c>
      <c r="AD7" s="19"/>
      <c r="AH7" s="8" t="str">
        <f>seznam!B4</f>
        <v>Bohačík Milan</v>
      </c>
    </row>
    <row r="8" spans="2:34" ht="16.5" customHeight="1" thickBot="1">
      <c r="B8" s="58"/>
      <c r="C8" s="41">
        <f>H5</f>
        <v>1312.0001542</v>
      </c>
      <c r="E8" s="11"/>
      <c r="F8" s="20">
        <v>4</v>
      </c>
      <c r="G8" s="21" t="str">
        <f t="shared" si="12"/>
        <v>Ivan Ivo</v>
      </c>
      <c r="H8" s="22">
        <f t="shared" si="8"/>
        <v>1131.0001308000001</v>
      </c>
      <c r="I8" s="39">
        <f t="shared" si="9"/>
        <v>188.50013079999999</v>
      </c>
      <c r="J8" s="40">
        <f t="shared" si="10"/>
        <v>218</v>
      </c>
      <c r="K8" s="48">
        <f t="shared" si="11"/>
        <v>165</v>
      </c>
      <c r="L8" s="23"/>
      <c r="M8" s="23"/>
      <c r="N8" s="23"/>
      <c r="O8" s="6">
        <f t="shared" si="4"/>
        <v>26</v>
      </c>
      <c r="P8" s="52" t="s">
        <v>87</v>
      </c>
      <c r="Q8" s="52" t="str">
        <f t="shared" si="5"/>
        <v>Straková Nikol</v>
      </c>
      <c r="R8" s="51">
        <v>113</v>
      </c>
      <c r="S8" s="51">
        <v>142</v>
      </c>
      <c r="T8" s="51">
        <v>100</v>
      </c>
      <c r="U8" s="51">
        <v>131</v>
      </c>
      <c r="V8" s="51">
        <v>166</v>
      </c>
      <c r="W8" s="51">
        <v>80</v>
      </c>
      <c r="X8" s="3">
        <f t="shared" si="6"/>
        <v>732.0000996</v>
      </c>
      <c r="Y8" s="4">
        <f t="shared" si="7"/>
        <v>122.0000996</v>
      </c>
      <c r="Z8" s="5">
        <f t="shared" si="0"/>
        <v>166</v>
      </c>
      <c r="AA8" s="5">
        <f t="shared" si="1"/>
        <v>80</v>
      </c>
      <c r="AB8" s="18">
        <f t="shared" si="2"/>
        <v>50</v>
      </c>
      <c r="AC8" s="7" t="str">
        <f t="shared" si="3"/>
        <v>Straková Nikol</v>
      </c>
      <c r="AD8" s="19"/>
      <c r="AH8" s="8" t="str">
        <f>seznam!B5</f>
        <v>Bora František</v>
      </c>
    </row>
    <row r="9" spans="2:34" ht="16.5" customHeight="1" thickBot="1">
      <c r="B9" s="24">
        <f>I6</f>
        <v>214.83349293333333</v>
      </c>
      <c r="C9" s="59"/>
      <c r="D9" s="61" t="str">
        <f>G7</f>
        <v>Novák Josef</v>
      </c>
      <c r="E9" s="9"/>
      <c r="F9" s="20">
        <v>5</v>
      </c>
      <c r="G9" s="21" t="str">
        <f t="shared" si="12"/>
        <v>Urban Jaroslav</v>
      </c>
      <c r="H9" s="22">
        <f t="shared" si="8"/>
        <v>1095.0001476</v>
      </c>
      <c r="I9" s="39">
        <f t="shared" si="9"/>
        <v>182.50014759999999</v>
      </c>
      <c r="J9" s="40">
        <f t="shared" si="10"/>
        <v>246</v>
      </c>
      <c r="K9" s="48">
        <f t="shared" si="11"/>
        <v>135</v>
      </c>
      <c r="L9" s="23"/>
      <c r="M9" s="23"/>
      <c r="N9" s="23"/>
      <c r="O9" s="6">
        <f t="shared" si="4"/>
        <v>15</v>
      </c>
      <c r="P9" s="52" t="s">
        <v>51</v>
      </c>
      <c r="Q9" s="52" t="str">
        <f t="shared" si="5"/>
        <v>Nováková Ivana</v>
      </c>
      <c r="R9" s="51">
        <v>144</v>
      </c>
      <c r="S9" s="51">
        <v>165</v>
      </c>
      <c r="T9" s="51">
        <v>147</v>
      </c>
      <c r="U9" s="51">
        <v>149</v>
      </c>
      <c r="V9" s="51">
        <v>163</v>
      </c>
      <c r="W9" s="51">
        <v>180</v>
      </c>
      <c r="X9" s="3">
        <f t="shared" si="6"/>
        <v>948.00010799999995</v>
      </c>
      <c r="Y9" s="4">
        <f t="shared" si="7"/>
        <v>158.00010800000001</v>
      </c>
      <c r="Z9" s="5">
        <f t="shared" si="0"/>
        <v>180</v>
      </c>
      <c r="AA9" s="5">
        <f t="shared" si="1"/>
        <v>144</v>
      </c>
      <c r="AB9" s="18">
        <f t="shared" si="2"/>
        <v>50</v>
      </c>
      <c r="AC9" s="7" t="str">
        <f t="shared" si="3"/>
        <v>Nováková Ivana</v>
      </c>
      <c r="AD9" s="19"/>
      <c r="AH9" s="8" t="str">
        <f>seznam!B6</f>
        <v>Dovhun Dušan</v>
      </c>
    </row>
    <row r="10" spans="2:34" ht="16.5" customHeight="1" thickBot="1">
      <c r="B10" s="41">
        <f>H6</f>
        <v>1289.0001596</v>
      </c>
      <c r="C10" s="60"/>
      <c r="D10" s="58"/>
      <c r="E10" s="9"/>
      <c r="F10" s="20">
        <v>6</v>
      </c>
      <c r="G10" s="21" t="str">
        <f t="shared" si="12"/>
        <v>Pazděra Jaroslav</v>
      </c>
      <c r="H10" s="22">
        <f t="shared" si="8"/>
        <v>1079.0001212</v>
      </c>
      <c r="I10" s="39">
        <f t="shared" si="9"/>
        <v>179.83345453333334</v>
      </c>
      <c r="J10" s="40">
        <f t="shared" si="10"/>
        <v>202</v>
      </c>
      <c r="K10" s="48">
        <f t="shared" si="11"/>
        <v>160</v>
      </c>
      <c r="L10" s="23"/>
      <c r="M10" s="23"/>
      <c r="N10" s="23"/>
      <c r="O10" s="6">
        <f t="shared" si="4"/>
        <v>3</v>
      </c>
      <c r="P10" s="52" t="s">
        <v>49</v>
      </c>
      <c r="Q10" s="52" t="str">
        <f t="shared" si="5"/>
        <v>Novák Josef</v>
      </c>
      <c r="R10" s="51">
        <v>219</v>
      </c>
      <c r="S10" s="51">
        <v>200</v>
      </c>
      <c r="T10" s="51">
        <v>191</v>
      </c>
      <c r="U10" s="51">
        <v>178</v>
      </c>
      <c r="V10" s="51">
        <v>199</v>
      </c>
      <c r="W10" s="51">
        <v>194</v>
      </c>
      <c r="X10" s="3">
        <f t="shared" si="6"/>
        <v>1181.0001314000001</v>
      </c>
      <c r="Y10" s="4">
        <f t="shared" si="7"/>
        <v>196.83346473333333</v>
      </c>
      <c r="Z10" s="5">
        <f t="shared" si="0"/>
        <v>219</v>
      </c>
      <c r="AA10" s="5">
        <f t="shared" si="1"/>
        <v>178</v>
      </c>
      <c r="AB10" s="18">
        <f t="shared" si="2"/>
        <v>50</v>
      </c>
      <c r="AC10" s="7" t="str">
        <f t="shared" si="3"/>
        <v>Novák Josef</v>
      </c>
      <c r="AD10" s="19"/>
      <c r="AH10" s="8" t="str">
        <f>seznam!B7</f>
        <v>Dvořák Jaroslav</v>
      </c>
    </row>
    <row r="11" spans="2:34" ht="16.5" customHeight="1" thickBot="1">
      <c r="B11" s="59"/>
      <c r="C11" s="10"/>
      <c r="D11" s="24">
        <f>I7</f>
        <v>196.83346473333333</v>
      </c>
      <c r="E11" s="25"/>
      <c r="F11" s="20">
        <v>7</v>
      </c>
      <c r="G11" s="21" t="str">
        <f t="shared" si="12"/>
        <v>Mikšovičová Sylva</v>
      </c>
      <c r="H11" s="22">
        <f t="shared" si="8"/>
        <v>1074.0001325999999</v>
      </c>
      <c r="I11" s="39">
        <f t="shared" si="9"/>
        <v>179.0001326</v>
      </c>
      <c r="J11" s="40">
        <f t="shared" si="10"/>
        <v>221</v>
      </c>
      <c r="K11" s="48">
        <f t="shared" si="11"/>
        <v>157</v>
      </c>
      <c r="L11" s="23"/>
      <c r="M11" s="23"/>
      <c r="N11" s="23"/>
      <c r="O11" s="6">
        <f t="shared" si="4"/>
        <v>17</v>
      </c>
      <c r="P11" s="52" t="s">
        <v>6</v>
      </c>
      <c r="Q11" s="52" t="str">
        <f t="shared" si="5"/>
        <v>Dvořák Jaroslav</v>
      </c>
      <c r="R11" s="51">
        <v>146</v>
      </c>
      <c r="S11" s="51">
        <v>154</v>
      </c>
      <c r="T11" s="51">
        <v>158</v>
      </c>
      <c r="U11" s="51">
        <v>157</v>
      </c>
      <c r="V11" s="51">
        <v>134</v>
      </c>
      <c r="W11" s="51">
        <v>174</v>
      </c>
      <c r="X11" s="3">
        <f t="shared" si="6"/>
        <v>923.00010440000005</v>
      </c>
      <c r="Y11" s="4">
        <f t="shared" si="7"/>
        <v>153.83343773333334</v>
      </c>
      <c r="Z11" s="5">
        <f t="shared" si="0"/>
        <v>174</v>
      </c>
      <c r="AA11" s="5">
        <f t="shared" si="1"/>
        <v>134</v>
      </c>
      <c r="AB11" s="18">
        <f t="shared" si="2"/>
        <v>50</v>
      </c>
      <c r="AC11" s="7" t="str">
        <f t="shared" si="3"/>
        <v>Dvořák Jaroslav</v>
      </c>
      <c r="AD11" s="19"/>
      <c r="AH11" s="8" t="str">
        <f>seznam!B8</f>
        <v>Dvořák Radek</v>
      </c>
    </row>
    <row r="12" spans="2:34" ht="16.5" customHeight="1" thickBot="1">
      <c r="B12" s="60"/>
      <c r="C12" s="10"/>
      <c r="D12" s="41">
        <f>H7</f>
        <v>1181.0001314000001</v>
      </c>
      <c r="E12" s="26"/>
      <c r="F12" s="20">
        <v>8</v>
      </c>
      <c r="G12" s="21" t="str">
        <f t="shared" si="12"/>
        <v>Mudrák Jiří Erik</v>
      </c>
      <c r="H12" s="22">
        <f t="shared" si="8"/>
        <v>1047.0001104</v>
      </c>
      <c r="I12" s="39">
        <f t="shared" si="9"/>
        <v>174.50011040000001</v>
      </c>
      <c r="J12" s="40">
        <f t="shared" si="10"/>
        <v>184</v>
      </c>
      <c r="K12" s="48">
        <f t="shared" si="11"/>
        <v>159</v>
      </c>
      <c r="L12" s="23"/>
      <c r="M12" s="23"/>
      <c r="N12" s="23"/>
      <c r="O12" s="6">
        <f t="shared" si="4"/>
        <v>2</v>
      </c>
      <c r="P12" s="52" t="s">
        <v>86</v>
      </c>
      <c r="Q12" s="52" t="str">
        <f t="shared" si="5"/>
        <v>Valošek Tomáš</v>
      </c>
      <c r="R12" s="51">
        <v>194</v>
      </c>
      <c r="S12" s="51">
        <v>216</v>
      </c>
      <c r="T12" s="51">
        <v>214</v>
      </c>
      <c r="U12" s="51">
        <v>189</v>
      </c>
      <c r="V12" s="51">
        <v>266</v>
      </c>
      <c r="W12" s="51">
        <v>210</v>
      </c>
      <c r="X12" s="3">
        <f t="shared" si="6"/>
        <v>1289.0001596</v>
      </c>
      <c r="Y12" s="4">
        <f t="shared" si="7"/>
        <v>214.83349293333333</v>
      </c>
      <c r="Z12" s="5">
        <f t="shared" si="0"/>
        <v>266</v>
      </c>
      <c r="AA12" s="5">
        <f t="shared" si="1"/>
        <v>189</v>
      </c>
      <c r="AB12" s="18">
        <f t="shared" si="2"/>
        <v>50</v>
      </c>
      <c r="AC12" s="7" t="str">
        <f t="shared" si="3"/>
        <v>Valošek Tomáš</v>
      </c>
      <c r="AD12" s="19"/>
      <c r="AH12" s="8" t="str">
        <f>seznam!B9</f>
        <v>Dvořáková Dana</v>
      </c>
    </row>
    <row r="13" spans="2:34" ht="16.5" customHeight="1" thickBot="1">
      <c r="B13" s="59"/>
      <c r="C13" s="10"/>
      <c r="D13" s="59"/>
      <c r="E13" s="27"/>
      <c r="F13" s="20">
        <v>9</v>
      </c>
      <c r="G13" s="21" t="str">
        <f t="shared" si="12"/>
        <v>Karkoška Pavel</v>
      </c>
      <c r="H13" s="22">
        <f t="shared" si="8"/>
        <v>1001.0001098</v>
      </c>
      <c r="I13" s="39">
        <f t="shared" si="9"/>
        <v>166.83344313333333</v>
      </c>
      <c r="J13" s="40">
        <f t="shared" si="10"/>
        <v>183</v>
      </c>
      <c r="K13" s="48">
        <f t="shared" si="11"/>
        <v>152</v>
      </c>
      <c r="L13" s="23"/>
      <c r="M13" s="23"/>
      <c r="N13" s="23"/>
      <c r="O13" s="6">
        <f t="shared" si="4"/>
        <v>1</v>
      </c>
      <c r="P13" s="52" t="s">
        <v>50</v>
      </c>
      <c r="Q13" s="52" t="str">
        <f t="shared" si="5"/>
        <v>Novák Radek</v>
      </c>
      <c r="R13" s="51">
        <v>193</v>
      </c>
      <c r="S13" s="51">
        <v>211</v>
      </c>
      <c r="T13" s="51">
        <v>236</v>
      </c>
      <c r="U13" s="51">
        <v>196</v>
      </c>
      <c r="V13" s="51">
        <v>257</v>
      </c>
      <c r="W13" s="51">
        <v>219</v>
      </c>
      <c r="X13" s="3">
        <f t="shared" si="6"/>
        <v>1312.0001542</v>
      </c>
      <c r="Y13" s="4">
        <f t="shared" si="7"/>
        <v>218.66682086666665</v>
      </c>
      <c r="Z13" s="5">
        <f t="shared" si="0"/>
        <v>257</v>
      </c>
      <c r="AA13" s="5">
        <f t="shared" si="1"/>
        <v>193</v>
      </c>
      <c r="AB13" s="18">
        <f t="shared" si="2"/>
        <v>50</v>
      </c>
      <c r="AC13" s="7" t="str">
        <f t="shared" si="3"/>
        <v>Novák Radek</v>
      </c>
      <c r="AD13" s="19"/>
      <c r="AH13" s="8" t="str">
        <f>seznam!B10</f>
        <v>Fabringerová Anna</v>
      </c>
    </row>
    <row r="14" spans="2:34" ht="16.5" customHeight="1" thickBot="1">
      <c r="B14" s="60"/>
      <c r="C14" s="10"/>
      <c r="D14" s="60"/>
      <c r="E14" s="27"/>
      <c r="F14" s="20">
        <v>10</v>
      </c>
      <c r="G14" s="21" t="str">
        <f t="shared" si="12"/>
        <v>Bora František</v>
      </c>
      <c r="H14" s="22">
        <f t="shared" si="8"/>
        <v>999.0001158</v>
      </c>
      <c r="I14" s="39">
        <f t="shared" si="9"/>
        <v>166.5001158</v>
      </c>
      <c r="J14" s="40">
        <f t="shared" si="10"/>
        <v>193</v>
      </c>
      <c r="K14" s="48">
        <f t="shared" si="11"/>
        <v>130</v>
      </c>
      <c r="L14" s="23"/>
      <c r="M14" s="23"/>
      <c r="N14" s="23"/>
      <c r="O14" s="6">
        <f t="shared" si="4"/>
        <v>10</v>
      </c>
      <c r="P14" s="52" t="s">
        <v>4</v>
      </c>
      <c r="Q14" s="52" t="str">
        <f t="shared" si="5"/>
        <v>Bora František</v>
      </c>
      <c r="R14" s="51">
        <v>178</v>
      </c>
      <c r="S14" s="51">
        <v>157</v>
      </c>
      <c r="T14" s="51">
        <v>171</v>
      </c>
      <c r="U14" s="51">
        <v>170</v>
      </c>
      <c r="V14" s="51">
        <v>193</v>
      </c>
      <c r="W14" s="51">
        <v>130</v>
      </c>
      <c r="X14" s="3">
        <f t="shared" si="6"/>
        <v>999.0001158</v>
      </c>
      <c r="Y14" s="4">
        <f t="shared" si="7"/>
        <v>166.5001158</v>
      </c>
      <c r="Z14" s="5">
        <f t="shared" si="0"/>
        <v>193</v>
      </c>
      <c r="AA14" s="5">
        <f t="shared" si="1"/>
        <v>130</v>
      </c>
      <c r="AB14" s="18">
        <f t="shared" si="2"/>
        <v>50</v>
      </c>
      <c r="AC14" s="7" t="str">
        <f t="shared" si="3"/>
        <v>Bora František</v>
      </c>
      <c r="AD14" s="19"/>
      <c r="AH14" s="8" t="str">
        <f>seznam!B11</f>
        <v>Filová Jana</v>
      </c>
    </row>
    <row r="15" spans="2:34" ht="14.25" customHeight="1" thickBot="1">
      <c r="B15" s="56"/>
      <c r="C15" s="56"/>
      <c r="D15" s="56"/>
      <c r="E15" s="11"/>
      <c r="F15" s="20">
        <v>11</v>
      </c>
      <c r="G15" s="21" t="str">
        <f t="shared" si="12"/>
        <v>Mihulka Josef</v>
      </c>
      <c r="H15" s="22">
        <f t="shared" si="8"/>
        <v>983.00010740000005</v>
      </c>
      <c r="I15" s="39">
        <f t="shared" si="9"/>
        <v>163.83344073333333</v>
      </c>
      <c r="J15" s="40">
        <f t="shared" si="10"/>
        <v>179</v>
      </c>
      <c r="K15" s="48">
        <f t="shared" si="11"/>
        <v>147</v>
      </c>
      <c r="L15" s="23"/>
      <c r="M15" s="23"/>
      <c r="N15" s="23"/>
      <c r="O15" s="6">
        <f t="shared" si="4"/>
        <v>25</v>
      </c>
      <c r="P15" s="52" t="s">
        <v>26</v>
      </c>
      <c r="Q15" s="52" t="str">
        <f t="shared" si="5"/>
        <v>Kičmer Vojtěch</v>
      </c>
      <c r="R15" s="51">
        <v>98</v>
      </c>
      <c r="S15" s="51">
        <v>170</v>
      </c>
      <c r="T15" s="51">
        <v>112</v>
      </c>
      <c r="U15" s="51">
        <v>114</v>
      </c>
      <c r="V15" s="51">
        <v>136</v>
      </c>
      <c r="W15" s="51">
        <v>134</v>
      </c>
      <c r="X15" s="3">
        <f t="shared" si="6"/>
        <v>764.00010199999997</v>
      </c>
      <c r="Y15" s="4">
        <f t="shared" si="7"/>
        <v>127.33343533333333</v>
      </c>
      <c r="Z15" s="5">
        <f t="shared" si="0"/>
        <v>170</v>
      </c>
      <c r="AA15" s="5">
        <f t="shared" si="1"/>
        <v>98</v>
      </c>
      <c r="AB15" s="18">
        <f t="shared" si="2"/>
        <v>50</v>
      </c>
      <c r="AC15" s="7" t="str">
        <f t="shared" si="3"/>
        <v>Kičmer Vojtěch</v>
      </c>
      <c r="AD15" s="19"/>
      <c r="AH15" s="8" t="str">
        <f>seznam!B12</f>
        <v>Flemmr Pavel</v>
      </c>
    </row>
    <row r="16" spans="2:34" ht="14.25" customHeight="1" thickBot="1">
      <c r="B16" s="44"/>
      <c r="C16" s="45"/>
      <c r="D16" s="46"/>
      <c r="E16" s="28"/>
      <c r="F16" s="20">
        <v>12</v>
      </c>
      <c r="G16" s="21" t="str">
        <f t="shared" si="12"/>
        <v>Kubátko Vlastimil</v>
      </c>
      <c r="H16" s="22">
        <f t="shared" si="8"/>
        <v>977.00010980000002</v>
      </c>
      <c r="I16" s="39">
        <f t="shared" si="9"/>
        <v>162.83344313333333</v>
      </c>
      <c r="J16" s="40">
        <f t="shared" si="10"/>
        <v>183</v>
      </c>
      <c r="K16" s="48">
        <f t="shared" si="11"/>
        <v>149</v>
      </c>
      <c r="L16" s="23"/>
      <c r="M16" s="23"/>
      <c r="N16" s="23"/>
      <c r="O16" s="6">
        <f t="shared" si="4"/>
        <v>16</v>
      </c>
      <c r="P16" s="52" t="s">
        <v>88</v>
      </c>
      <c r="Q16" s="52" t="str">
        <f t="shared" si="5"/>
        <v>Ožana Roman</v>
      </c>
      <c r="R16" s="51">
        <v>147</v>
      </c>
      <c r="S16" s="51">
        <v>150</v>
      </c>
      <c r="T16" s="51">
        <v>166</v>
      </c>
      <c r="U16" s="51">
        <v>137</v>
      </c>
      <c r="V16" s="51">
        <v>135</v>
      </c>
      <c r="W16" s="51">
        <v>211</v>
      </c>
      <c r="X16" s="3">
        <f t="shared" si="6"/>
        <v>946.00012660000004</v>
      </c>
      <c r="Y16" s="4">
        <f t="shared" si="7"/>
        <v>157.66679326666664</v>
      </c>
      <c r="Z16" s="5">
        <f t="shared" si="0"/>
        <v>211</v>
      </c>
      <c r="AA16" s="5">
        <f t="shared" si="1"/>
        <v>135</v>
      </c>
      <c r="AB16" s="18">
        <f t="shared" si="2"/>
        <v>50</v>
      </c>
      <c r="AC16" s="7" t="str">
        <f t="shared" si="3"/>
        <v>Ožana Roman</v>
      </c>
      <c r="AD16" s="19"/>
      <c r="AH16" s="8" t="str">
        <f>seznam!B13</f>
        <v>Frydrych Tomáš</v>
      </c>
    </row>
    <row r="17" spans="2:34" ht="14.25" customHeight="1" thickBot="1">
      <c r="B17" s="44"/>
      <c r="C17" s="45"/>
      <c r="D17" s="47"/>
      <c r="E17" s="28"/>
      <c r="F17" s="20">
        <v>13</v>
      </c>
      <c r="G17" s="21" t="str">
        <f t="shared" si="12"/>
        <v>Jung Jindra</v>
      </c>
      <c r="H17" s="22">
        <f t="shared" si="8"/>
        <v>971.00010859999998</v>
      </c>
      <c r="I17" s="39">
        <f t="shared" si="9"/>
        <v>161.83344193333335</v>
      </c>
      <c r="J17" s="40">
        <f t="shared" si="10"/>
        <v>181</v>
      </c>
      <c r="K17" s="48">
        <f t="shared" si="11"/>
        <v>137</v>
      </c>
      <c r="L17" s="23"/>
      <c r="M17" s="23"/>
      <c r="N17" s="23"/>
      <c r="O17" s="6">
        <f t="shared" si="4"/>
        <v>19</v>
      </c>
      <c r="P17" s="52" t="s">
        <v>70</v>
      </c>
      <c r="Q17" s="52" t="str">
        <f t="shared" si="5"/>
        <v>Vlach Zdeněk</v>
      </c>
      <c r="R17" s="51">
        <v>143</v>
      </c>
      <c r="S17" s="51">
        <v>156</v>
      </c>
      <c r="T17" s="51">
        <v>153</v>
      </c>
      <c r="U17" s="51">
        <v>157</v>
      </c>
      <c r="V17" s="51">
        <v>140</v>
      </c>
      <c r="W17" s="51">
        <v>165</v>
      </c>
      <c r="X17" s="3">
        <f t="shared" si="6"/>
        <v>914.00009899999998</v>
      </c>
      <c r="Y17" s="4">
        <f t="shared" si="7"/>
        <v>152.33343233333335</v>
      </c>
      <c r="Z17" s="5">
        <f t="shared" si="0"/>
        <v>165</v>
      </c>
      <c r="AA17" s="5">
        <f t="shared" si="1"/>
        <v>140</v>
      </c>
      <c r="AB17" s="18">
        <f t="shared" si="2"/>
        <v>50</v>
      </c>
      <c r="AC17" s="7" t="str">
        <f t="shared" si="3"/>
        <v>Vlach Zdeněk</v>
      </c>
      <c r="AD17" s="19"/>
      <c r="AH17" s="8" t="str">
        <f>seznam!B14</f>
        <v>Gavenčiak František</v>
      </c>
    </row>
    <row r="18" spans="2:34" ht="14.25" customHeight="1" thickBot="1">
      <c r="D18" s="54"/>
      <c r="E18" s="28"/>
      <c r="F18" s="20">
        <v>14</v>
      </c>
      <c r="G18" s="21" t="str">
        <f t="shared" si="12"/>
        <v>Novák Danek</v>
      </c>
      <c r="H18" s="22">
        <f t="shared" si="8"/>
        <v>953.0001158</v>
      </c>
      <c r="I18" s="39">
        <f t="shared" si="9"/>
        <v>158.83344913333335</v>
      </c>
      <c r="J18" s="40">
        <f t="shared" si="10"/>
        <v>193</v>
      </c>
      <c r="K18" s="48">
        <f t="shared" si="11"/>
        <v>119</v>
      </c>
      <c r="L18" s="23"/>
      <c r="M18" s="23"/>
      <c r="N18" s="23"/>
      <c r="O18" s="6">
        <f t="shared" si="4"/>
        <v>24</v>
      </c>
      <c r="P18" s="52" t="s">
        <v>0</v>
      </c>
      <c r="Q18" s="52" t="str">
        <f t="shared" si="5"/>
        <v>Adamec Petr</v>
      </c>
      <c r="R18" s="51">
        <v>152</v>
      </c>
      <c r="S18" s="51">
        <v>115</v>
      </c>
      <c r="T18" s="51">
        <v>165</v>
      </c>
      <c r="U18" s="51">
        <v>122</v>
      </c>
      <c r="V18" s="51">
        <v>133</v>
      </c>
      <c r="W18" s="51">
        <v>124</v>
      </c>
      <c r="X18" s="3">
        <f t="shared" si="6"/>
        <v>811.00009899999998</v>
      </c>
      <c r="Y18" s="4">
        <f t="shared" si="7"/>
        <v>135.16676566666666</v>
      </c>
      <c r="Z18" s="5">
        <f t="shared" si="0"/>
        <v>165</v>
      </c>
      <c r="AA18" s="5">
        <f t="shared" si="1"/>
        <v>115</v>
      </c>
      <c r="AB18" s="18">
        <f t="shared" si="2"/>
        <v>50</v>
      </c>
      <c r="AC18" s="7" t="str">
        <f t="shared" si="3"/>
        <v>Adamec Petr</v>
      </c>
      <c r="AD18" s="19"/>
      <c r="AH18" s="8" t="str">
        <f>seznam!B15</f>
        <v>Hovězák Rostislav</v>
      </c>
    </row>
    <row r="19" spans="2:34" ht="14.25" customHeight="1" thickBot="1">
      <c r="E19" s="28"/>
      <c r="F19" s="20">
        <v>15</v>
      </c>
      <c r="G19" s="21" t="str">
        <f t="shared" si="12"/>
        <v>Nováková Ivana</v>
      </c>
      <c r="H19" s="22">
        <f t="shared" si="8"/>
        <v>948.00010799999995</v>
      </c>
      <c r="I19" s="39">
        <f t="shared" si="9"/>
        <v>158.00010800000001</v>
      </c>
      <c r="J19" s="40">
        <f t="shared" si="10"/>
        <v>180</v>
      </c>
      <c r="K19" s="48">
        <f t="shared" si="11"/>
        <v>144</v>
      </c>
      <c r="L19" s="23"/>
      <c r="M19" s="23"/>
      <c r="N19" s="23"/>
      <c r="O19" s="6">
        <f t="shared" si="4"/>
        <v>13</v>
      </c>
      <c r="P19" s="52" t="s">
        <v>21</v>
      </c>
      <c r="Q19" s="52" t="str">
        <f t="shared" si="5"/>
        <v>Jung Jindra</v>
      </c>
      <c r="R19" s="51">
        <v>181</v>
      </c>
      <c r="S19" s="51">
        <v>159</v>
      </c>
      <c r="T19" s="51">
        <v>159</v>
      </c>
      <c r="U19" s="51">
        <v>137</v>
      </c>
      <c r="V19" s="51">
        <v>178</v>
      </c>
      <c r="W19" s="51">
        <v>157</v>
      </c>
      <c r="X19" s="3">
        <f t="shared" si="6"/>
        <v>971.00010859999998</v>
      </c>
      <c r="Y19" s="4">
        <f t="shared" si="7"/>
        <v>161.83344193333335</v>
      </c>
      <c r="Z19" s="5">
        <f t="shared" si="0"/>
        <v>181</v>
      </c>
      <c r="AA19" s="5">
        <f t="shared" si="1"/>
        <v>137</v>
      </c>
      <c r="AB19" s="18">
        <f t="shared" si="2"/>
        <v>50</v>
      </c>
      <c r="AC19" s="7" t="str">
        <f t="shared" si="3"/>
        <v>Jung Jindra</v>
      </c>
      <c r="AD19" s="19"/>
      <c r="AH19" s="8" t="str">
        <f>seznam!B16</f>
        <v>Hrubý Josef</v>
      </c>
    </row>
    <row r="20" spans="2:34" ht="14.25" customHeight="1" thickBot="1">
      <c r="B20" s="11"/>
      <c r="C20" s="29"/>
      <c r="D20" s="28"/>
      <c r="E20" s="28"/>
      <c r="F20" s="20">
        <v>16</v>
      </c>
      <c r="G20" s="21" t="str">
        <f t="shared" si="12"/>
        <v>Ožana Roman</v>
      </c>
      <c r="H20" s="22">
        <f t="shared" si="8"/>
        <v>946.00012660000004</v>
      </c>
      <c r="I20" s="39">
        <f t="shared" si="9"/>
        <v>157.66679326666664</v>
      </c>
      <c r="J20" s="40">
        <f t="shared" si="10"/>
        <v>211</v>
      </c>
      <c r="K20" s="48">
        <f t="shared" si="11"/>
        <v>135</v>
      </c>
      <c r="L20" s="23"/>
      <c r="M20" s="23"/>
      <c r="N20" s="23"/>
      <c r="O20" s="6">
        <f t="shared" si="4"/>
        <v>5</v>
      </c>
      <c r="P20" s="52" t="s">
        <v>65</v>
      </c>
      <c r="Q20" s="52" t="str">
        <f t="shared" si="5"/>
        <v>Urban Jaroslav</v>
      </c>
      <c r="R20" s="51">
        <v>135</v>
      </c>
      <c r="S20" s="51">
        <v>173</v>
      </c>
      <c r="T20" s="51">
        <v>223</v>
      </c>
      <c r="U20" s="51">
        <v>171</v>
      </c>
      <c r="V20" s="51">
        <v>246</v>
      </c>
      <c r="W20" s="51">
        <v>147</v>
      </c>
      <c r="X20" s="3">
        <f t="shared" si="6"/>
        <v>1095.0001476</v>
      </c>
      <c r="Y20" s="4">
        <f t="shared" si="7"/>
        <v>182.50014759999999</v>
      </c>
      <c r="Z20" s="5">
        <f t="shared" si="0"/>
        <v>246</v>
      </c>
      <c r="AA20" s="5">
        <f t="shared" si="1"/>
        <v>135</v>
      </c>
      <c r="AB20" s="18">
        <f t="shared" si="2"/>
        <v>50</v>
      </c>
      <c r="AC20" s="7" t="str">
        <f t="shared" si="3"/>
        <v>Urban Jaroslav</v>
      </c>
      <c r="AD20" s="19"/>
      <c r="AH20" s="8" t="str">
        <f>seznam!B17</f>
        <v>Chladilová Jindra</v>
      </c>
    </row>
    <row r="21" spans="2:34" ht="14.25" customHeight="1" thickBot="1">
      <c r="B21" s="11"/>
      <c r="C21" s="29"/>
      <c r="D21" s="28"/>
      <c r="E21" s="28"/>
      <c r="F21" s="20">
        <v>17</v>
      </c>
      <c r="G21" s="21" t="str">
        <f t="shared" si="12"/>
        <v>Dvořák Jaroslav</v>
      </c>
      <c r="H21" s="22">
        <f t="shared" si="8"/>
        <v>923.00010440000005</v>
      </c>
      <c r="I21" s="39">
        <f t="shared" si="9"/>
        <v>153.83343773333334</v>
      </c>
      <c r="J21" s="40">
        <f t="shared" si="10"/>
        <v>174</v>
      </c>
      <c r="K21" s="48">
        <f t="shared" si="11"/>
        <v>134</v>
      </c>
      <c r="L21" s="23"/>
      <c r="M21" s="23"/>
      <c r="N21" s="23"/>
      <c r="O21" s="6">
        <f t="shared" si="4"/>
        <v>23</v>
      </c>
      <c r="P21" s="52" t="s">
        <v>66</v>
      </c>
      <c r="Q21" s="52" t="str">
        <f t="shared" si="5"/>
        <v>Urbanová Ilona</v>
      </c>
      <c r="R21" s="51">
        <v>147</v>
      </c>
      <c r="S21" s="51">
        <v>171</v>
      </c>
      <c r="T21" s="51">
        <v>97</v>
      </c>
      <c r="U21" s="51">
        <v>162</v>
      </c>
      <c r="V21" s="51">
        <v>129</v>
      </c>
      <c r="W21" s="51">
        <v>125</v>
      </c>
      <c r="X21" s="3">
        <f t="shared" si="6"/>
        <v>831.00010259999999</v>
      </c>
      <c r="Y21" s="4">
        <f t="shared" si="7"/>
        <v>138.50010259999999</v>
      </c>
      <c r="Z21" s="5">
        <f t="shared" si="0"/>
        <v>171</v>
      </c>
      <c r="AA21" s="5">
        <f t="shared" si="1"/>
        <v>97</v>
      </c>
      <c r="AB21" s="18">
        <f t="shared" si="2"/>
        <v>50</v>
      </c>
      <c r="AC21" s="7" t="str">
        <f t="shared" si="3"/>
        <v>Urbanová Ilona</v>
      </c>
      <c r="AD21" s="19"/>
      <c r="AH21" s="8" t="str">
        <f>seznam!B18</f>
        <v>Chlopčík Jiří</v>
      </c>
    </row>
    <row r="22" spans="2:34" ht="14.25" customHeight="1" thickBot="1">
      <c r="B22" s="30"/>
      <c r="C22" s="29"/>
      <c r="D22" s="28"/>
      <c r="E22" s="28"/>
      <c r="F22" s="20">
        <v>18</v>
      </c>
      <c r="G22" s="21" t="str">
        <f t="shared" si="12"/>
        <v>Malurek Václav</v>
      </c>
      <c r="H22" s="22">
        <f t="shared" si="8"/>
        <v>921.00011519999998</v>
      </c>
      <c r="I22" s="39">
        <f t="shared" si="9"/>
        <v>153.50011520000001</v>
      </c>
      <c r="J22" s="40">
        <f t="shared" si="10"/>
        <v>192</v>
      </c>
      <c r="K22" s="48">
        <f t="shared" si="11"/>
        <v>128</v>
      </c>
      <c r="L22" s="23"/>
      <c r="M22" s="23"/>
      <c r="N22" s="23"/>
      <c r="O22" s="6">
        <f t="shared" si="4"/>
        <v>22</v>
      </c>
      <c r="P22" s="52" t="s">
        <v>23</v>
      </c>
      <c r="Q22" s="52" t="str">
        <f t="shared" si="5"/>
        <v>Kaplan Milan</v>
      </c>
      <c r="R22" s="51">
        <v>127</v>
      </c>
      <c r="S22" s="51">
        <v>139</v>
      </c>
      <c r="T22" s="51">
        <v>128</v>
      </c>
      <c r="U22" s="51">
        <v>124</v>
      </c>
      <c r="V22" s="51">
        <v>170</v>
      </c>
      <c r="W22" s="51">
        <v>177</v>
      </c>
      <c r="X22" s="3">
        <f t="shared" si="6"/>
        <v>865.0001062</v>
      </c>
      <c r="Y22" s="4">
        <f t="shared" si="7"/>
        <v>144.16677286666666</v>
      </c>
      <c r="Z22" s="5">
        <f t="shared" si="0"/>
        <v>177</v>
      </c>
      <c r="AA22" s="5">
        <f t="shared" si="1"/>
        <v>124</v>
      </c>
      <c r="AB22" s="18">
        <f t="shared" si="2"/>
        <v>50</v>
      </c>
      <c r="AC22" s="7" t="str">
        <f t="shared" si="3"/>
        <v>Kaplan Milan</v>
      </c>
      <c r="AD22" s="19"/>
      <c r="AH22" s="8" t="str">
        <f>seznam!B19</f>
        <v>Janková Marcela</v>
      </c>
    </row>
    <row r="23" spans="2:34" ht="14.25" customHeight="1" thickBot="1">
      <c r="B23" s="11"/>
      <c r="C23" s="29"/>
      <c r="D23" s="28"/>
      <c r="E23" s="28"/>
      <c r="F23" s="20">
        <v>19</v>
      </c>
      <c r="G23" s="21" t="str">
        <f t="shared" si="12"/>
        <v>Vlach Zdeněk</v>
      </c>
      <c r="H23" s="22">
        <f t="shared" si="8"/>
        <v>914.00009899999998</v>
      </c>
      <c r="I23" s="39">
        <f t="shared" si="9"/>
        <v>152.33343233333335</v>
      </c>
      <c r="J23" s="40">
        <f t="shared" si="10"/>
        <v>165</v>
      </c>
      <c r="K23" s="48">
        <f t="shared" si="11"/>
        <v>140</v>
      </c>
      <c r="L23" s="23"/>
      <c r="M23" s="23"/>
      <c r="N23" s="23"/>
      <c r="O23" s="6">
        <f t="shared" si="4"/>
        <v>4</v>
      </c>
      <c r="P23" s="52" t="s">
        <v>89</v>
      </c>
      <c r="Q23" s="52" t="str">
        <f t="shared" si="5"/>
        <v>Ivan Ivo</v>
      </c>
      <c r="R23" s="51">
        <v>218</v>
      </c>
      <c r="S23" s="51">
        <v>165</v>
      </c>
      <c r="T23" s="51">
        <v>205</v>
      </c>
      <c r="U23" s="51">
        <v>179</v>
      </c>
      <c r="V23" s="51">
        <v>184</v>
      </c>
      <c r="W23" s="51">
        <v>180</v>
      </c>
      <c r="X23" s="3">
        <f t="shared" si="6"/>
        <v>1131.0001308000001</v>
      </c>
      <c r="Y23" s="4">
        <f t="shared" si="7"/>
        <v>188.50013079999999</v>
      </c>
      <c r="Z23" s="5">
        <f t="shared" si="0"/>
        <v>218</v>
      </c>
      <c r="AA23" s="5">
        <f t="shared" si="1"/>
        <v>165</v>
      </c>
      <c r="AB23" s="18">
        <f t="shared" si="2"/>
        <v>50</v>
      </c>
      <c r="AC23" s="7" t="str">
        <f t="shared" si="3"/>
        <v>Ivan Ivo</v>
      </c>
      <c r="AD23" s="19"/>
      <c r="AH23" s="8" t="str">
        <f>seznam!B20</f>
        <v>Jelínek Jan</v>
      </c>
    </row>
    <row r="24" spans="2:34" ht="14.25" customHeight="1" thickBot="1">
      <c r="B24" s="31"/>
      <c r="C24" s="32">
        <f>AB104*50%</f>
        <v>650</v>
      </c>
      <c r="D24" s="28"/>
      <c r="E24" s="28"/>
      <c r="F24" s="20">
        <v>20</v>
      </c>
      <c r="G24" s="21" t="str">
        <f t="shared" si="12"/>
        <v>Chlebek Tomáš</v>
      </c>
      <c r="H24" s="22">
        <f t="shared" si="8"/>
        <v>909.00012119999997</v>
      </c>
      <c r="I24" s="39">
        <f t="shared" si="9"/>
        <v>151.5001212</v>
      </c>
      <c r="J24" s="40">
        <f t="shared" si="10"/>
        <v>202</v>
      </c>
      <c r="K24" s="48">
        <f t="shared" si="11"/>
        <v>103</v>
      </c>
      <c r="L24" s="23"/>
      <c r="M24" s="23"/>
      <c r="N24" s="23"/>
      <c r="O24" s="6">
        <f t="shared" si="4"/>
        <v>18</v>
      </c>
      <c r="P24" s="52" t="s">
        <v>39</v>
      </c>
      <c r="Q24" s="52" t="str">
        <f t="shared" si="5"/>
        <v>Malurek Václav</v>
      </c>
      <c r="R24" s="51">
        <v>192</v>
      </c>
      <c r="S24" s="51">
        <v>128</v>
      </c>
      <c r="T24" s="51">
        <v>135</v>
      </c>
      <c r="U24" s="51">
        <v>148</v>
      </c>
      <c r="V24" s="51">
        <v>153</v>
      </c>
      <c r="W24" s="51">
        <v>165</v>
      </c>
      <c r="X24" s="3">
        <f t="shared" si="6"/>
        <v>921.00011519999998</v>
      </c>
      <c r="Y24" s="4">
        <f t="shared" si="7"/>
        <v>153.50011520000001</v>
      </c>
      <c r="Z24" s="5">
        <f t="shared" si="0"/>
        <v>192</v>
      </c>
      <c r="AA24" s="5">
        <f t="shared" si="1"/>
        <v>128</v>
      </c>
      <c r="AB24" s="18">
        <f t="shared" si="2"/>
        <v>50</v>
      </c>
      <c r="AC24" s="7" t="str">
        <f t="shared" si="3"/>
        <v>Malurek Václav</v>
      </c>
      <c r="AD24" s="19"/>
      <c r="AH24" s="8" t="str">
        <f>seznam!B21</f>
        <v>Jelínková Vladimíra</v>
      </c>
    </row>
    <row r="25" spans="2:34" ht="14.25" customHeight="1" thickBot="1">
      <c r="B25" s="31"/>
      <c r="C25" s="42" t="s">
        <v>84</v>
      </c>
      <c r="D25" s="28"/>
      <c r="E25" s="28"/>
      <c r="F25" s="20">
        <v>21</v>
      </c>
      <c r="G25" s="21" t="str">
        <f t="shared" si="12"/>
        <v>Maťaťa Marcel</v>
      </c>
      <c r="H25" s="22">
        <f t="shared" si="8"/>
        <v>892.00010740000005</v>
      </c>
      <c r="I25" s="39">
        <f t="shared" si="9"/>
        <v>148.66677406666665</v>
      </c>
      <c r="J25" s="40">
        <f t="shared" si="10"/>
        <v>179</v>
      </c>
      <c r="K25" s="48">
        <f t="shared" si="11"/>
        <v>127</v>
      </c>
      <c r="L25" s="23"/>
      <c r="M25" s="23"/>
      <c r="N25" s="23"/>
      <c r="O25" s="6">
        <f t="shared" si="4"/>
        <v>21</v>
      </c>
      <c r="P25" s="52" t="s">
        <v>40</v>
      </c>
      <c r="Q25" s="52" t="str">
        <f t="shared" si="5"/>
        <v>Maťaťa Marcel</v>
      </c>
      <c r="R25" s="51">
        <v>127</v>
      </c>
      <c r="S25" s="51">
        <v>167</v>
      </c>
      <c r="T25" s="51">
        <v>179</v>
      </c>
      <c r="U25" s="51">
        <v>155</v>
      </c>
      <c r="V25" s="51">
        <v>131</v>
      </c>
      <c r="W25" s="51">
        <v>133</v>
      </c>
      <c r="X25" s="3">
        <f t="shared" si="6"/>
        <v>892.00010740000005</v>
      </c>
      <c r="Y25" s="4">
        <f t="shared" si="7"/>
        <v>148.66677406666665</v>
      </c>
      <c r="Z25" s="5">
        <f t="shared" si="0"/>
        <v>179</v>
      </c>
      <c r="AA25" s="5">
        <f t="shared" si="1"/>
        <v>127</v>
      </c>
      <c r="AB25" s="18">
        <f t="shared" si="2"/>
        <v>50</v>
      </c>
      <c r="AC25" s="7" t="str">
        <f t="shared" si="3"/>
        <v>Maťaťa Marcel</v>
      </c>
      <c r="AD25" s="19"/>
      <c r="AH25" s="8" t="str">
        <f>seznam!B22</f>
        <v>Jung Jindra</v>
      </c>
    </row>
    <row r="26" spans="2:34" ht="14.25" customHeight="1" thickBot="1">
      <c r="B26" s="32">
        <f>AB104*30%</f>
        <v>390</v>
      </c>
      <c r="C26" s="50">
        <v>0</v>
      </c>
      <c r="D26" s="28"/>
      <c r="E26" s="28"/>
      <c r="F26" s="20">
        <v>22</v>
      </c>
      <c r="G26" s="21" t="str">
        <f t="shared" si="12"/>
        <v>Kaplan Milan</v>
      </c>
      <c r="H26" s="22">
        <f t="shared" si="8"/>
        <v>865.0001062</v>
      </c>
      <c r="I26" s="39">
        <f t="shared" si="9"/>
        <v>144.16677286666666</v>
      </c>
      <c r="J26" s="40">
        <f t="shared" si="10"/>
        <v>177</v>
      </c>
      <c r="K26" s="48">
        <f t="shared" si="11"/>
        <v>124</v>
      </c>
      <c r="L26" s="23"/>
      <c r="M26" s="23"/>
      <c r="N26" s="23"/>
      <c r="O26" s="6">
        <f t="shared" si="4"/>
        <v>7</v>
      </c>
      <c r="P26" s="52" t="s">
        <v>44</v>
      </c>
      <c r="Q26" s="52" t="str">
        <f t="shared" si="5"/>
        <v>Mikšovičová Sylva</v>
      </c>
      <c r="R26" s="51">
        <v>199</v>
      </c>
      <c r="S26" s="51">
        <v>221</v>
      </c>
      <c r="T26" s="51">
        <v>179</v>
      </c>
      <c r="U26" s="51">
        <v>159</v>
      </c>
      <c r="V26" s="51">
        <v>157</v>
      </c>
      <c r="W26" s="51">
        <v>159</v>
      </c>
      <c r="X26" s="3">
        <f t="shared" si="6"/>
        <v>1074.0001325999999</v>
      </c>
      <c r="Y26" s="4">
        <f t="shared" si="7"/>
        <v>179.0001326</v>
      </c>
      <c r="Z26" s="5">
        <f t="shared" si="0"/>
        <v>221</v>
      </c>
      <c r="AA26" s="5">
        <f t="shared" si="1"/>
        <v>157</v>
      </c>
      <c r="AB26" s="18">
        <f t="shared" si="2"/>
        <v>50</v>
      </c>
      <c r="AC26" s="7" t="str">
        <f t="shared" si="3"/>
        <v>Mikšovičová Sylva</v>
      </c>
      <c r="AD26" s="19"/>
      <c r="AH26" s="8" t="str">
        <f>seznam!B23</f>
        <v>Jurečka Radim</v>
      </c>
    </row>
    <row r="27" spans="2:34" ht="14.25" customHeight="1" thickBot="1">
      <c r="B27" s="33" t="s">
        <v>84</v>
      </c>
      <c r="C27" s="43" t="e">
        <f>VLOOKUP(C26,F5:G103,2,FALSE)</f>
        <v>#N/A</v>
      </c>
      <c r="D27" s="32">
        <f>AB104*20%</f>
        <v>260</v>
      </c>
      <c r="E27" s="28"/>
      <c r="F27" s="20">
        <v>23</v>
      </c>
      <c r="G27" s="21" t="str">
        <f t="shared" si="12"/>
        <v>Urbanová Ilona</v>
      </c>
      <c r="H27" s="22">
        <f t="shared" si="8"/>
        <v>831.00010259999999</v>
      </c>
      <c r="I27" s="39">
        <f t="shared" si="9"/>
        <v>138.50010259999999</v>
      </c>
      <c r="J27" s="40">
        <f t="shared" si="10"/>
        <v>171</v>
      </c>
      <c r="K27" s="48">
        <f t="shared" si="11"/>
        <v>97</v>
      </c>
      <c r="L27" s="23"/>
      <c r="M27" s="23"/>
      <c r="N27" s="23"/>
      <c r="O27" s="6">
        <f t="shared" si="4"/>
        <v>12</v>
      </c>
      <c r="P27" s="52" t="s">
        <v>33</v>
      </c>
      <c r="Q27" s="52" t="str">
        <f t="shared" si="5"/>
        <v>Kubátko Vlastimil</v>
      </c>
      <c r="R27" s="51">
        <v>164</v>
      </c>
      <c r="S27" s="51">
        <v>160</v>
      </c>
      <c r="T27" s="51">
        <v>160</v>
      </c>
      <c r="U27" s="51">
        <v>149</v>
      </c>
      <c r="V27" s="51">
        <v>161</v>
      </c>
      <c r="W27" s="51">
        <v>183</v>
      </c>
      <c r="X27" s="3">
        <f t="shared" si="6"/>
        <v>977.00010980000002</v>
      </c>
      <c r="Y27" s="4">
        <f t="shared" si="7"/>
        <v>162.83344313333333</v>
      </c>
      <c r="Z27" s="5">
        <f t="shared" si="0"/>
        <v>183</v>
      </c>
      <c r="AA27" s="5">
        <f t="shared" si="1"/>
        <v>149</v>
      </c>
      <c r="AB27" s="18">
        <f t="shared" si="2"/>
        <v>50</v>
      </c>
      <c r="AC27" s="7" t="str">
        <f t="shared" si="3"/>
        <v>Kubátko Vlastimil</v>
      </c>
      <c r="AD27" s="19"/>
      <c r="AH27" s="8" t="str">
        <f>seznam!B24</f>
        <v>Kaplan Milan</v>
      </c>
    </row>
    <row r="28" spans="2:34" ht="14.25" customHeight="1" thickBot="1">
      <c r="B28" s="49">
        <v>0</v>
      </c>
      <c r="C28" s="34"/>
      <c r="D28" s="42" t="s">
        <v>84</v>
      </c>
      <c r="E28" s="28"/>
      <c r="F28" s="20">
        <v>24</v>
      </c>
      <c r="G28" s="21" t="str">
        <f t="shared" si="12"/>
        <v>Adamec Petr</v>
      </c>
      <c r="H28" s="22">
        <f t="shared" si="8"/>
        <v>811.00009899999998</v>
      </c>
      <c r="I28" s="39">
        <f t="shared" si="9"/>
        <v>135.16676566666666</v>
      </c>
      <c r="J28" s="40">
        <f t="shared" si="10"/>
        <v>165</v>
      </c>
      <c r="K28" s="48">
        <f t="shared" si="11"/>
        <v>115</v>
      </c>
      <c r="L28" s="23"/>
      <c r="M28" s="23"/>
      <c r="N28" s="23"/>
      <c r="O28" s="6">
        <f t="shared" si="4"/>
        <v>8</v>
      </c>
      <c r="P28" s="52" t="s">
        <v>46</v>
      </c>
      <c r="Q28" s="52" t="str">
        <f t="shared" si="5"/>
        <v>Mudrák Jiří Erik</v>
      </c>
      <c r="R28" s="51">
        <v>184</v>
      </c>
      <c r="S28" s="51">
        <v>181</v>
      </c>
      <c r="T28" s="51">
        <v>159</v>
      </c>
      <c r="U28" s="51">
        <v>178</v>
      </c>
      <c r="V28" s="51">
        <v>178</v>
      </c>
      <c r="W28" s="51">
        <v>167</v>
      </c>
      <c r="X28" s="3">
        <f t="shared" si="6"/>
        <v>1047.0001104</v>
      </c>
      <c r="Y28" s="4">
        <f t="shared" si="7"/>
        <v>174.50011040000001</v>
      </c>
      <c r="Z28" s="5">
        <f t="shared" si="0"/>
        <v>184</v>
      </c>
      <c r="AA28" s="5">
        <f t="shared" si="1"/>
        <v>159</v>
      </c>
      <c r="AB28" s="18">
        <f t="shared" si="2"/>
        <v>50</v>
      </c>
      <c r="AC28" s="7" t="str">
        <f t="shared" si="3"/>
        <v>Mudrák Jiří Erik</v>
      </c>
      <c r="AD28" s="19"/>
      <c r="AH28" s="8" t="str">
        <f>seznam!B25</f>
        <v>Karkoška Pavel</v>
      </c>
    </row>
    <row r="29" spans="2:34" ht="14.25" customHeight="1" thickBot="1">
      <c r="B29" s="43" t="e">
        <f>VLOOKUP(B28,F5:G103,2,FALSE)</f>
        <v>#N/A</v>
      </c>
      <c r="C29" s="34"/>
      <c r="D29" s="50">
        <v>0</v>
      </c>
      <c r="E29" s="28"/>
      <c r="F29" s="20">
        <v>25</v>
      </c>
      <c r="G29" s="21" t="str">
        <f t="shared" si="12"/>
        <v>Kičmer Vojtěch</v>
      </c>
      <c r="H29" s="22">
        <f t="shared" si="8"/>
        <v>764.00010199999997</v>
      </c>
      <c r="I29" s="39">
        <f t="shared" si="9"/>
        <v>127.33343533333333</v>
      </c>
      <c r="J29" s="40">
        <f t="shared" si="10"/>
        <v>170</v>
      </c>
      <c r="K29" s="48">
        <f t="shared" si="11"/>
        <v>98</v>
      </c>
      <c r="L29" s="23"/>
      <c r="M29" s="23"/>
      <c r="N29" s="23"/>
      <c r="O29" s="6">
        <f t="shared" si="4"/>
        <v>9</v>
      </c>
      <c r="P29" s="52" t="s">
        <v>24</v>
      </c>
      <c r="Q29" s="52" t="str">
        <f t="shared" si="5"/>
        <v>Karkoška Pavel</v>
      </c>
      <c r="R29" s="51">
        <v>167</v>
      </c>
      <c r="S29" s="51">
        <v>183</v>
      </c>
      <c r="T29" s="51">
        <v>152</v>
      </c>
      <c r="U29" s="51">
        <v>163</v>
      </c>
      <c r="V29" s="51">
        <v>167</v>
      </c>
      <c r="W29" s="51">
        <v>169</v>
      </c>
      <c r="X29" s="3">
        <f t="shared" si="6"/>
        <v>1001.0001098</v>
      </c>
      <c r="Y29" s="4">
        <f t="shared" si="7"/>
        <v>166.83344313333333</v>
      </c>
      <c r="Z29" s="5">
        <f t="shared" si="0"/>
        <v>183</v>
      </c>
      <c r="AA29" s="5">
        <f t="shared" si="1"/>
        <v>152</v>
      </c>
      <c r="AB29" s="18">
        <f t="shared" si="2"/>
        <v>50</v>
      </c>
      <c r="AC29" s="7" t="str">
        <f t="shared" si="3"/>
        <v>Karkoška Pavel</v>
      </c>
      <c r="AD29" s="19"/>
      <c r="AH29" s="8" t="str">
        <f>seznam!B26</f>
        <v>Kičmer Tomáš</v>
      </c>
    </row>
    <row r="30" spans="2:34" ht="14.25" customHeight="1" thickBot="1">
      <c r="B30" s="35"/>
      <c r="C30" s="34"/>
      <c r="D30" s="43" t="e">
        <f>VLOOKUP(D29,F5:G103,2,FALSE)</f>
        <v>#N/A</v>
      </c>
      <c r="E30" s="28"/>
      <c r="F30" s="20">
        <v>26</v>
      </c>
      <c r="G30" s="21" t="str">
        <f t="shared" si="12"/>
        <v>Straková Nikol</v>
      </c>
      <c r="H30" s="22">
        <f t="shared" si="8"/>
        <v>732.0000996</v>
      </c>
      <c r="I30" s="39">
        <f t="shared" si="9"/>
        <v>122.0000996</v>
      </c>
      <c r="J30" s="40">
        <f t="shared" si="10"/>
        <v>166</v>
      </c>
      <c r="K30" s="48">
        <f t="shared" si="11"/>
        <v>80</v>
      </c>
      <c r="L30" s="23"/>
      <c r="M30" s="23"/>
      <c r="N30" s="23"/>
      <c r="O30" s="6">
        <f t="shared" si="4"/>
        <v>27</v>
      </c>
      <c r="P30" s="52"/>
      <c r="Q30" s="52" t="str">
        <f t="shared" si="5"/>
        <v/>
      </c>
      <c r="R30" s="51"/>
      <c r="S30" s="51"/>
      <c r="T30" s="51"/>
      <c r="U30" s="51"/>
      <c r="V30" s="51"/>
      <c r="W30" s="51"/>
      <c r="X30" s="3">
        <f t="shared" si="6"/>
        <v>0</v>
      </c>
      <c r="Y30" s="4">
        <f t="shared" si="7"/>
        <v>0</v>
      </c>
      <c r="Z30" s="5">
        <f t="shared" si="0"/>
        <v>0</v>
      </c>
      <c r="AA30" s="5">
        <f t="shared" si="1"/>
        <v>0</v>
      </c>
      <c r="AB30" s="18">
        <f t="shared" si="2"/>
        <v>0</v>
      </c>
      <c r="AC30" s="7">
        <f t="shared" si="3"/>
        <v>0</v>
      </c>
      <c r="AD30" s="19"/>
      <c r="AH30" s="8" t="str">
        <f>seznam!B27</f>
        <v>Kičmer Vojtěch</v>
      </c>
    </row>
    <row r="31" spans="2:34" ht="14.25" customHeight="1" thickBot="1">
      <c r="E31" s="28"/>
      <c r="F31" s="20">
        <v>27</v>
      </c>
      <c r="G31" s="21" t="str">
        <f t="shared" si="12"/>
        <v/>
      </c>
      <c r="H31" s="22" t="e">
        <f t="shared" si="8"/>
        <v>#N/A</v>
      </c>
      <c r="I31" s="39" t="e">
        <f t="shared" si="9"/>
        <v>#N/A</v>
      </c>
      <c r="J31" s="40" t="e">
        <f t="shared" si="10"/>
        <v>#N/A</v>
      </c>
      <c r="K31" s="48" t="e">
        <f t="shared" si="11"/>
        <v>#N/A</v>
      </c>
      <c r="L31" s="23"/>
      <c r="M31" s="23"/>
      <c r="N31" s="23"/>
      <c r="O31" s="6">
        <f t="shared" si="4"/>
        <v>27</v>
      </c>
      <c r="P31" s="52"/>
      <c r="Q31" s="52" t="str">
        <f t="shared" si="5"/>
        <v/>
      </c>
      <c r="R31" s="51"/>
      <c r="S31" s="51"/>
      <c r="T31" s="51"/>
      <c r="U31" s="51"/>
      <c r="V31" s="51"/>
      <c r="W31" s="51"/>
      <c r="X31" s="3">
        <f t="shared" si="6"/>
        <v>0</v>
      </c>
      <c r="Y31" s="4">
        <f t="shared" si="7"/>
        <v>0</v>
      </c>
      <c r="Z31" s="5">
        <f t="shared" si="0"/>
        <v>0</v>
      </c>
      <c r="AA31" s="5">
        <f t="shared" si="1"/>
        <v>0</v>
      </c>
      <c r="AB31" s="18">
        <f t="shared" si="2"/>
        <v>0</v>
      </c>
      <c r="AC31" s="7">
        <f t="shared" si="3"/>
        <v>0</v>
      </c>
      <c r="AD31" s="19"/>
      <c r="AH31" s="8" t="str">
        <f>seznam!B28</f>
        <v>Klus František</v>
      </c>
    </row>
    <row r="32" spans="2:34" ht="14.25" customHeight="1" thickBot="1">
      <c r="E32" s="28"/>
      <c r="F32" s="20">
        <v>28</v>
      </c>
      <c r="G32" s="21" t="e">
        <f t="shared" si="12"/>
        <v>#N/A</v>
      </c>
      <c r="H32" s="22" t="e">
        <f t="shared" si="8"/>
        <v>#N/A</v>
      </c>
      <c r="I32" s="39" t="e">
        <f t="shared" si="9"/>
        <v>#N/A</v>
      </c>
      <c r="J32" s="40" t="e">
        <f t="shared" si="10"/>
        <v>#N/A</v>
      </c>
      <c r="K32" s="48" t="e">
        <f t="shared" si="11"/>
        <v>#N/A</v>
      </c>
      <c r="L32" s="23"/>
      <c r="M32" s="23"/>
      <c r="N32" s="23"/>
      <c r="O32" s="6">
        <f t="shared" si="4"/>
        <v>27</v>
      </c>
      <c r="P32" s="52"/>
      <c r="Q32" s="52" t="str">
        <f t="shared" si="5"/>
        <v/>
      </c>
      <c r="R32" s="51"/>
      <c r="S32" s="51"/>
      <c r="T32" s="51"/>
      <c r="U32" s="51"/>
      <c r="V32" s="51"/>
      <c r="W32" s="51"/>
      <c r="X32" s="3">
        <f t="shared" si="6"/>
        <v>0</v>
      </c>
      <c r="Y32" s="4">
        <f t="shared" si="7"/>
        <v>0</v>
      </c>
      <c r="Z32" s="5">
        <f t="shared" si="0"/>
        <v>0</v>
      </c>
      <c r="AA32" s="5">
        <f t="shared" si="1"/>
        <v>0</v>
      </c>
      <c r="AB32" s="18">
        <f t="shared" si="2"/>
        <v>0</v>
      </c>
      <c r="AC32" s="7">
        <f t="shared" si="3"/>
        <v>0</v>
      </c>
      <c r="AD32" s="19"/>
      <c r="AH32" s="8" t="str">
        <f>seznam!B29</f>
        <v>Klusáček Jirka</v>
      </c>
    </row>
    <row r="33" spans="2:34" ht="14.25" customHeight="1" thickBot="1">
      <c r="E33" s="28"/>
      <c r="F33" s="20">
        <v>29</v>
      </c>
      <c r="G33" s="21" t="e">
        <f t="shared" si="12"/>
        <v>#N/A</v>
      </c>
      <c r="H33" s="22" t="e">
        <f t="shared" si="8"/>
        <v>#N/A</v>
      </c>
      <c r="I33" s="39" t="e">
        <f t="shared" si="9"/>
        <v>#N/A</v>
      </c>
      <c r="J33" s="40" t="e">
        <f t="shared" si="10"/>
        <v>#N/A</v>
      </c>
      <c r="K33" s="48" t="e">
        <f t="shared" si="11"/>
        <v>#N/A</v>
      </c>
      <c r="L33" s="23"/>
      <c r="M33" s="23"/>
      <c r="N33" s="23"/>
      <c r="O33" s="6">
        <f t="shared" si="4"/>
        <v>27</v>
      </c>
      <c r="P33" s="52"/>
      <c r="Q33" s="52" t="str">
        <f t="shared" si="5"/>
        <v/>
      </c>
      <c r="R33" s="51"/>
      <c r="S33" s="51"/>
      <c r="T33" s="51"/>
      <c r="U33" s="51"/>
      <c r="V33" s="51"/>
      <c r="W33" s="51"/>
      <c r="X33" s="3">
        <f t="shared" si="6"/>
        <v>0</v>
      </c>
      <c r="Y33" s="4">
        <f t="shared" si="7"/>
        <v>0</v>
      </c>
      <c r="Z33" s="5">
        <f t="shared" si="0"/>
        <v>0</v>
      </c>
      <c r="AA33" s="5">
        <f t="shared" si="1"/>
        <v>0</v>
      </c>
      <c r="AB33" s="18">
        <f t="shared" si="2"/>
        <v>0</v>
      </c>
      <c r="AC33" s="7">
        <f t="shared" si="3"/>
        <v>0</v>
      </c>
      <c r="AD33" s="19"/>
      <c r="AH33" s="8" t="str">
        <f>seznam!B30</f>
        <v>Klusáčková Dana</v>
      </c>
    </row>
    <row r="34" spans="2:34" ht="14.25" customHeight="1" thickBot="1">
      <c r="B34" s="11"/>
      <c r="C34" s="29"/>
      <c r="D34" s="28"/>
      <c r="E34" s="28"/>
      <c r="F34" s="20">
        <v>30</v>
      </c>
      <c r="G34" s="21" t="e">
        <f t="shared" si="12"/>
        <v>#N/A</v>
      </c>
      <c r="H34" s="22" t="e">
        <f t="shared" si="8"/>
        <v>#N/A</v>
      </c>
      <c r="I34" s="39" t="e">
        <f t="shared" si="9"/>
        <v>#N/A</v>
      </c>
      <c r="J34" s="40" t="e">
        <f t="shared" si="10"/>
        <v>#N/A</v>
      </c>
      <c r="K34" s="48" t="e">
        <f t="shared" si="11"/>
        <v>#N/A</v>
      </c>
      <c r="L34" s="23"/>
      <c r="M34" s="23"/>
      <c r="N34" s="23"/>
      <c r="O34" s="6">
        <f t="shared" si="4"/>
        <v>27</v>
      </c>
      <c r="P34" s="52"/>
      <c r="Q34" s="52" t="str">
        <f t="shared" si="5"/>
        <v/>
      </c>
      <c r="R34" s="51"/>
      <c r="S34" s="51"/>
      <c r="T34" s="51"/>
      <c r="U34" s="51"/>
      <c r="V34" s="51"/>
      <c r="W34" s="51"/>
      <c r="X34" s="3">
        <f t="shared" si="6"/>
        <v>0</v>
      </c>
      <c r="Y34" s="4">
        <f t="shared" si="7"/>
        <v>0</v>
      </c>
      <c r="Z34" s="5">
        <f t="shared" si="0"/>
        <v>0</v>
      </c>
      <c r="AA34" s="5">
        <f t="shared" si="1"/>
        <v>0</v>
      </c>
      <c r="AB34" s="18">
        <f t="shared" si="2"/>
        <v>0</v>
      </c>
      <c r="AC34" s="7">
        <f t="shared" si="3"/>
        <v>0</v>
      </c>
      <c r="AD34" s="19"/>
      <c r="AH34" s="8" t="str">
        <f>seznam!B31</f>
        <v>Klusáčková Katka</v>
      </c>
    </row>
    <row r="35" spans="2:34" ht="14.25" customHeight="1" thickBot="1">
      <c r="B35" s="11"/>
      <c r="C35" s="29"/>
      <c r="D35" s="28"/>
      <c r="E35" s="28"/>
      <c r="F35" s="20">
        <v>31</v>
      </c>
      <c r="G35" s="21" t="e">
        <f t="shared" si="12"/>
        <v>#N/A</v>
      </c>
      <c r="H35" s="22" t="e">
        <f t="shared" si="8"/>
        <v>#N/A</v>
      </c>
      <c r="I35" s="39" t="e">
        <f t="shared" si="9"/>
        <v>#N/A</v>
      </c>
      <c r="J35" s="40" t="e">
        <f t="shared" si="10"/>
        <v>#N/A</v>
      </c>
      <c r="K35" s="48" t="e">
        <f t="shared" si="11"/>
        <v>#N/A</v>
      </c>
      <c r="L35" s="23"/>
      <c r="M35" s="23"/>
      <c r="N35" s="23"/>
      <c r="O35" s="6">
        <f t="shared" si="4"/>
        <v>27</v>
      </c>
      <c r="P35" s="52"/>
      <c r="Q35" s="52" t="str">
        <f t="shared" si="5"/>
        <v/>
      </c>
      <c r="R35" s="51"/>
      <c r="S35" s="51"/>
      <c r="T35" s="51"/>
      <c r="U35" s="51"/>
      <c r="V35" s="51"/>
      <c r="W35" s="51"/>
      <c r="X35" s="3">
        <f t="shared" si="6"/>
        <v>0</v>
      </c>
      <c r="Y35" s="4">
        <f t="shared" si="7"/>
        <v>0</v>
      </c>
      <c r="Z35" s="5">
        <f t="shared" si="0"/>
        <v>0</v>
      </c>
      <c r="AA35" s="5">
        <f t="shared" si="1"/>
        <v>0</v>
      </c>
      <c r="AB35" s="18">
        <f t="shared" si="2"/>
        <v>0</v>
      </c>
      <c r="AC35" s="7">
        <f t="shared" si="3"/>
        <v>0</v>
      </c>
      <c r="AD35" s="19"/>
      <c r="AH35" s="8" t="str">
        <f>seznam!B32</f>
        <v>Kroulová Ludmila</v>
      </c>
    </row>
    <row r="36" spans="2:34" ht="14.25" customHeight="1" thickBot="1">
      <c r="B36" s="11"/>
      <c r="C36" s="29"/>
      <c r="D36" s="28"/>
      <c r="E36" s="28"/>
      <c r="F36" s="20">
        <v>32</v>
      </c>
      <c r="G36" s="21" t="e">
        <f t="shared" si="12"/>
        <v>#N/A</v>
      </c>
      <c r="H36" s="22" t="e">
        <f t="shared" si="8"/>
        <v>#N/A</v>
      </c>
      <c r="I36" s="39" t="e">
        <f t="shared" si="9"/>
        <v>#N/A</v>
      </c>
      <c r="J36" s="40" t="e">
        <f t="shared" si="10"/>
        <v>#N/A</v>
      </c>
      <c r="K36" s="48" t="e">
        <f t="shared" si="11"/>
        <v>#N/A</v>
      </c>
      <c r="L36" s="23"/>
      <c r="M36" s="23"/>
      <c r="N36" s="23"/>
      <c r="O36" s="6">
        <f t="shared" si="4"/>
        <v>27</v>
      </c>
      <c r="P36" s="52"/>
      <c r="Q36" s="52" t="str">
        <f t="shared" si="5"/>
        <v/>
      </c>
      <c r="R36" s="51"/>
      <c r="S36" s="51"/>
      <c r="T36" s="51"/>
      <c r="U36" s="51"/>
      <c r="V36" s="51"/>
      <c r="W36" s="51"/>
      <c r="X36" s="3">
        <f t="shared" si="6"/>
        <v>0</v>
      </c>
      <c r="Y36" s="4">
        <f t="shared" si="7"/>
        <v>0</v>
      </c>
      <c r="Z36" s="5">
        <f t="shared" si="0"/>
        <v>0</v>
      </c>
      <c r="AA36" s="5">
        <f t="shared" si="1"/>
        <v>0</v>
      </c>
      <c r="AB36" s="18">
        <f t="shared" si="2"/>
        <v>0</v>
      </c>
      <c r="AC36" s="7">
        <f t="shared" si="3"/>
        <v>0</v>
      </c>
      <c r="AD36" s="19"/>
      <c r="AH36" s="8" t="str">
        <f>seznam!B33</f>
        <v>Krusberský Ladislav</v>
      </c>
    </row>
    <row r="37" spans="2:34" ht="14.25" customHeight="1" thickBot="1">
      <c r="B37" s="11"/>
      <c r="C37" s="29"/>
      <c r="D37" s="28"/>
      <c r="E37" s="28"/>
      <c r="F37" s="20">
        <v>33</v>
      </c>
      <c r="G37" s="21" t="e">
        <f t="shared" si="12"/>
        <v>#N/A</v>
      </c>
      <c r="H37" s="22" t="e">
        <f t="shared" si="8"/>
        <v>#N/A</v>
      </c>
      <c r="I37" s="39" t="e">
        <f t="shared" si="9"/>
        <v>#N/A</v>
      </c>
      <c r="J37" s="40" t="e">
        <f t="shared" si="10"/>
        <v>#N/A</v>
      </c>
      <c r="K37" s="48" t="e">
        <f t="shared" si="11"/>
        <v>#N/A</v>
      </c>
      <c r="L37" s="23"/>
      <c r="M37" s="23"/>
      <c r="N37" s="23"/>
      <c r="O37" s="6">
        <f t="shared" si="4"/>
        <v>27</v>
      </c>
      <c r="P37" s="52"/>
      <c r="Q37" s="52" t="str">
        <f t="shared" si="5"/>
        <v/>
      </c>
      <c r="R37" s="51"/>
      <c r="S37" s="51"/>
      <c r="T37" s="51"/>
      <c r="U37" s="51"/>
      <c r="V37" s="51"/>
      <c r="W37" s="51"/>
      <c r="X37" s="3">
        <f t="shared" si="6"/>
        <v>0</v>
      </c>
      <c r="Y37" s="4">
        <f t="shared" si="7"/>
        <v>0</v>
      </c>
      <c r="Z37" s="5">
        <f t="shared" si="0"/>
        <v>0</v>
      </c>
      <c r="AA37" s="5">
        <f t="shared" si="1"/>
        <v>0</v>
      </c>
      <c r="AB37" s="18">
        <f t="shared" si="2"/>
        <v>0</v>
      </c>
      <c r="AC37" s="7">
        <f t="shared" si="3"/>
        <v>0</v>
      </c>
      <c r="AD37" s="19"/>
      <c r="AH37" s="8" t="str">
        <f>seznam!B34</f>
        <v>Kubátko Vlastimil</v>
      </c>
    </row>
    <row r="38" spans="2:34" ht="14.25" customHeight="1" thickBot="1">
      <c r="B38" s="11"/>
      <c r="C38" s="29"/>
      <c r="D38" s="28"/>
      <c r="E38" s="28"/>
      <c r="F38" s="20">
        <v>34</v>
      </c>
      <c r="G38" s="21" t="e">
        <f t="shared" si="12"/>
        <v>#N/A</v>
      </c>
      <c r="H38" s="22" t="e">
        <f t="shared" si="8"/>
        <v>#N/A</v>
      </c>
      <c r="I38" s="39" t="e">
        <f t="shared" si="9"/>
        <v>#N/A</v>
      </c>
      <c r="J38" s="40" t="e">
        <f t="shared" si="10"/>
        <v>#N/A</v>
      </c>
      <c r="K38" s="48" t="e">
        <f t="shared" si="11"/>
        <v>#N/A</v>
      </c>
      <c r="L38" s="23"/>
      <c r="M38" s="23"/>
      <c r="N38" s="23"/>
      <c r="O38" s="6">
        <f t="shared" si="4"/>
        <v>27</v>
      </c>
      <c r="P38" s="52"/>
      <c r="Q38" s="52" t="str">
        <f t="shared" si="5"/>
        <v/>
      </c>
      <c r="R38" s="51"/>
      <c r="S38" s="51"/>
      <c r="T38" s="51"/>
      <c r="U38" s="51"/>
      <c r="V38" s="51"/>
      <c r="W38" s="51"/>
      <c r="X38" s="3">
        <f t="shared" si="6"/>
        <v>0</v>
      </c>
      <c r="Y38" s="4">
        <f t="shared" si="7"/>
        <v>0</v>
      </c>
      <c r="Z38" s="5">
        <f t="shared" si="0"/>
        <v>0</v>
      </c>
      <c r="AA38" s="5">
        <f t="shared" si="1"/>
        <v>0</v>
      </c>
      <c r="AB38" s="18">
        <f t="shared" si="2"/>
        <v>0</v>
      </c>
      <c r="AC38" s="7">
        <f t="shared" si="3"/>
        <v>0</v>
      </c>
      <c r="AD38" s="19"/>
      <c r="AH38" s="8" t="str">
        <f>seznam!B35</f>
        <v>Lesniaková Milena</v>
      </c>
    </row>
    <row r="39" spans="2:34" ht="14.25" customHeight="1" thickBot="1">
      <c r="B39" s="11"/>
      <c r="C39" s="29"/>
      <c r="D39" s="28"/>
      <c r="E39" s="28"/>
      <c r="F39" s="20">
        <v>35</v>
      </c>
      <c r="G39" s="21" t="e">
        <f t="shared" si="12"/>
        <v>#N/A</v>
      </c>
      <c r="H39" s="22" t="e">
        <f t="shared" si="8"/>
        <v>#N/A</v>
      </c>
      <c r="I39" s="39" t="e">
        <f t="shared" si="9"/>
        <v>#N/A</v>
      </c>
      <c r="J39" s="40" t="e">
        <f t="shared" si="10"/>
        <v>#N/A</v>
      </c>
      <c r="K39" s="48" t="e">
        <f t="shared" si="11"/>
        <v>#N/A</v>
      </c>
      <c r="L39" s="23"/>
      <c r="M39" s="23"/>
      <c r="N39" s="23"/>
      <c r="O39" s="6">
        <f t="shared" si="4"/>
        <v>27</v>
      </c>
      <c r="P39" s="52"/>
      <c r="Q39" s="52" t="str">
        <f t="shared" si="5"/>
        <v/>
      </c>
      <c r="R39" s="51"/>
      <c r="S39" s="51"/>
      <c r="T39" s="51"/>
      <c r="U39" s="51"/>
      <c r="V39" s="51"/>
      <c r="W39" s="51"/>
      <c r="X39" s="3">
        <f t="shared" si="6"/>
        <v>0</v>
      </c>
      <c r="Y39" s="4">
        <f t="shared" si="7"/>
        <v>0</v>
      </c>
      <c r="Z39" s="5">
        <f t="shared" si="0"/>
        <v>0</v>
      </c>
      <c r="AA39" s="5">
        <f t="shared" si="1"/>
        <v>0</v>
      </c>
      <c r="AB39" s="18">
        <f t="shared" si="2"/>
        <v>0</v>
      </c>
      <c r="AC39" s="7">
        <f t="shared" si="3"/>
        <v>0</v>
      </c>
      <c r="AD39" s="19"/>
      <c r="AH39" s="8" t="str">
        <f>seznam!B36</f>
        <v>Lipka Miloš</v>
      </c>
    </row>
    <row r="40" spans="2:34" ht="14.25" customHeight="1" thickBot="1">
      <c r="B40" s="11"/>
      <c r="C40" s="29"/>
      <c r="D40" s="28"/>
      <c r="E40" s="28"/>
      <c r="F40" s="20">
        <v>36</v>
      </c>
      <c r="G40" s="21" t="e">
        <f t="shared" si="12"/>
        <v>#N/A</v>
      </c>
      <c r="H40" s="22" t="e">
        <f t="shared" si="8"/>
        <v>#N/A</v>
      </c>
      <c r="I40" s="39" t="e">
        <f t="shared" si="9"/>
        <v>#N/A</v>
      </c>
      <c r="J40" s="40" t="e">
        <f t="shared" si="10"/>
        <v>#N/A</v>
      </c>
      <c r="K40" s="48" t="e">
        <f t="shared" si="11"/>
        <v>#N/A</v>
      </c>
      <c r="L40" s="23"/>
      <c r="M40" s="23"/>
      <c r="N40" s="23"/>
      <c r="O40" s="6">
        <f t="shared" si="4"/>
        <v>27</v>
      </c>
      <c r="P40" s="52"/>
      <c r="Q40" s="52" t="str">
        <f t="shared" si="5"/>
        <v/>
      </c>
      <c r="R40" s="51"/>
      <c r="S40" s="51"/>
      <c r="T40" s="51"/>
      <c r="U40" s="51"/>
      <c r="V40" s="51"/>
      <c r="W40" s="51"/>
      <c r="X40" s="3">
        <f t="shared" si="6"/>
        <v>0</v>
      </c>
      <c r="Y40" s="4">
        <f t="shared" si="7"/>
        <v>0</v>
      </c>
      <c r="Z40" s="5">
        <f t="shared" si="0"/>
        <v>0</v>
      </c>
      <c r="AA40" s="5">
        <f t="shared" si="1"/>
        <v>0</v>
      </c>
      <c r="AB40" s="18">
        <f t="shared" si="2"/>
        <v>0</v>
      </c>
      <c r="AC40" s="7">
        <f t="shared" si="3"/>
        <v>0</v>
      </c>
      <c r="AD40" s="19"/>
      <c r="AH40" s="8" t="str">
        <f>seznam!B37</f>
        <v>Lysek Petr</v>
      </c>
    </row>
    <row r="41" spans="2:34" ht="14.25" customHeight="1" thickBot="1">
      <c r="B41" s="11"/>
      <c r="C41" s="29"/>
      <c r="D41" s="28"/>
      <c r="E41" s="28"/>
      <c r="F41" s="20">
        <v>37</v>
      </c>
      <c r="G41" s="21" t="e">
        <f t="shared" si="12"/>
        <v>#N/A</v>
      </c>
      <c r="H41" s="22" t="e">
        <f t="shared" si="8"/>
        <v>#N/A</v>
      </c>
      <c r="I41" s="39" t="e">
        <f t="shared" si="9"/>
        <v>#N/A</v>
      </c>
      <c r="J41" s="40" t="e">
        <f t="shared" si="10"/>
        <v>#N/A</v>
      </c>
      <c r="K41" s="48" t="e">
        <f t="shared" si="11"/>
        <v>#N/A</v>
      </c>
      <c r="L41" s="23"/>
      <c r="M41" s="23"/>
      <c r="N41" s="23"/>
      <c r="O41" s="6">
        <f t="shared" si="4"/>
        <v>27</v>
      </c>
      <c r="P41" s="52"/>
      <c r="Q41" s="52" t="str">
        <f t="shared" si="5"/>
        <v/>
      </c>
      <c r="R41" s="51"/>
      <c r="S41" s="51"/>
      <c r="T41" s="51"/>
      <c r="U41" s="51"/>
      <c r="V41" s="51"/>
      <c r="W41" s="51"/>
      <c r="X41" s="3">
        <f t="shared" si="6"/>
        <v>0</v>
      </c>
      <c r="Y41" s="4">
        <f t="shared" si="7"/>
        <v>0</v>
      </c>
      <c r="Z41" s="5">
        <f t="shared" si="0"/>
        <v>0</v>
      </c>
      <c r="AA41" s="5">
        <f t="shared" si="1"/>
        <v>0</v>
      </c>
      <c r="AB41" s="18">
        <f t="shared" si="2"/>
        <v>0</v>
      </c>
      <c r="AC41" s="7">
        <f t="shared" si="3"/>
        <v>0</v>
      </c>
      <c r="AD41" s="19"/>
      <c r="AH41" s="8" t="str">
        <f>seznam!B38</f>
        <v>Lysková Edita</v>
      </c>
    </row>
    <row r="42" spans="2:34" ht="14.25" customHeight="1" thickBot="1">
      <c r="B42" s="11"/>
      <c r="C42" s="29"/>
      <c r="D42" s="28"/>
      <c r="E42" s="28"/>
      <c r="F42" s="20">
        <v>38</v>
      </c>
      <c r="G42" s="21" t="e">
        <f t="shared" si="12"/>
        <v>#N/A</v>
      </c>
      <c r="H42" s="22" t="e">
        <f t="shared" si="8"/>
        <v>#N/A</v>
      </c>
      <c r="I42" s="39" t="e">
        <f t="shared" si="9"/>
        <v>#N/A</v>
      </c>
      <c r="J42" s="40" t="e">
        <f t="shared" si="10"/>
        <v>#N/A</v>
      </c>
      <c r="K42" s="48" t="e">
        <f t="shared" si="11"/>
        <v>#N/A</v>
      </c>
      <c r="L42" s="23"/>
      <c r="M42" s="23"/>
      <c r="N42" s="23"/>
      <c r="O42" s="6">
        <f t="shared" si="4"/>
        <v>27</v>
      </c>
      <c r="P42" s="52"/>
      <c r="Q42" s="52" t="str">
        <f t="shared" si="5"/>
        <v/>
      </c>
      <c r="R42" s="51"/>
      <c r="S42" s="51"/>
      <c r="T42" s="51"/>
      <c r="U42" s="51"/>
      <c r="V42" s="51"/>
      <c r="W42" s="51"/>
      <c r="X42" s="3">
        <f t="shared" si="6"/>
        <v>0</v>
      </c>
      <c r="Y42" s="4">
        <f t="shared" si="7"/>
        <v>0</v>
      </c>
      <c r="Z42" s="5">
        <f t="shared" si="0"/>
        <v>0</v>
      </c>
      <c r="AA42" s="5">
        <f t="shared" si="1"/>
        <v>0</v>
      </c>
      <c r="AB42" s="18">
        <f t="shared" si="2"/>
        <v>0</v>
      </c>
      <c r="AC42" s="7">
        <f t="shared" si="3"/>
        <v>0</v>
      </c>
      <c r="AD42" s="19"/>
      <c r="AF42" s="23"/>
      <c r="AH42" s="8" t="str">
        <f>seznam!B39</f>
        <v>Majchrák Dušan</v>
      </c>
    </row>
    <row r="43" spans="2:34" ht="14.25" customHeight="1" thickBot="1">
      <c r="B43" s="11"/>
      <c r="C43" s="29"/>
      <c r="D43" s="28"/>
      <c r="E43" s="28"/>
      <c r="F43" s="20">
        <v>39</v>
      </c>
      <c r="G43" s="21" t="e">
        <f t="shared" si="12"/>
        <v>#N/A</v>
      </c>
      <c r="H43" s="22" t="e">
        <f t="shared" si="8"/>
        <v>#N/A</v>
      </c>
      <c r="I43" s="39" t="e">
        <f t="shared" si="9"/>
        <v>#N/A</v>
      </c>
      <c r="J43" s="40" t="e">
        <f t="shared" si="10"/>
        <v>#N/A</v>
      </c>
      <c r="K43" s="48" t="e">
        <f t="shared" si="11"/>
        <v>#N/A</v>
      </c>
      <c r="L43" s="23"/>
      <c r="M43" s="23"/>
      <c r="N43" s="23"/>
      <c r="O43" s="6">
        <f t="shared" si="4"/>
        <v>27</v>
      </c>
      <c r="P43" s="52"/>
      <c r="Q43" s="52" t="str">
        <f t="shared" si="5"/>
        <v/>
      </c>
      <c r="R43" s="51"/>
      <c r="S43" s="51"/>
      <c r="T43" s="51"/>
      <c r="U43" s="51"/>
      <c r="V43" s="51"/>
      <c r="W43" s="51"/>
      <c r="X43" s="3">
        <f t="shared" si="6"/>
        <v>0</v>
      </c>
      <c r="Y43" s="4">
        <f t="shared" si="7"/>
        <v>0</v>
      </c>
      <c r="Z43" s="5">
        <f t="shared" si="0"/>
        <v>0</v>
      </c>
      <c r="AA43" s="5">
        <f t="shared" si="1"/>
        <v>0</v>
      </c>
      <c r="AB43" s="18">
        <f t="shared" si="2"/>
        <v>0</v>
      </c>
      <c r="AC43" s="7">
        <f t="shared" si="3"/>
        <v>0</v>
      </c>
      <c r="AD43" s="19"/>
      <c r="AF43" s="23"/>
      <c r="AH43" s="8" t="str">
        <f>seznam!B40</f>
        <v>Malurek Václav</v>
      </c>
    </row>
    <row r="44" spans="2:34" ht="14.25" customHeight="1" thickBot="1">
      <c r="B44" s="11"/>
      <c r="C44" s="29"/>
      <c r="D44" s="28"/>
      <c r="E44" s="28"/>
      <c r="F44" s="20">
        <v>40</v>
      </c>
      <c r="G44" s="21" t="e">
        <f t="shared" si="12"/>
        <v>#N/A</v>
      </c>
      <c r="H44" s="22" t="e">
        <f t="shared" si="8"/>
        <v>#N/A</v>
      </c>
      <c r="I44" s="39" t="e">
        <f t="shared" si="9"/>
        <v>#N/A</v>
      </c>
      <c r="J44" s="40" t="e">
        <f t="shared" si="10"/>
        <v>#N/A</v>
      </c>
      <c r="K44" s="48" t="e">
        <f t="shared" si="11"/>
        <v>#N/A</v>
      </c>
      <c r="L44" s="23"/>
      <c r="M44" s="23"/>
      <c r="N44" s="23"/>
      <c r="O44" s="6">
        <f t="shared" si="4"/>
        <v>27</v>
      </c>
      <c r="P44" s="52"/>
      <c r="Q44" s="52" t="str">
        <f t="shared" si="5"/>
        <v/>
      </c>
      <c r="R44" s="51"/>
      <c r="S44" s="51"/>
      <c r="T44" s="51"/>
      <c r="U44" s="51"/>
      <c r="V44" s="51"/>
      <c r="W44" s="51"/>
      <c r="X44" s="3">
        <f t="shared" si="6"/>
        <v>0</v>
      </c>
      <c r="Y44" s="4">
        <f t="shared" si="7"/>
        <v>0</v>
      </c>
      <c r="Z44" s="5">
        <f t="shared" si="0"/>
        <v>0</v>
      </c>
      <c r="AA44" s="5">
        <f t="shared" si="1"/>
        <v>0</v>
      </c>
      <c r="AB44" s="18">
        <f t="shared" si="2"/>
        <v>0</v>
      </c>
      <c r="AC44" s="7">
        <f t="shared" si="3"/>
        <v>0</v>
      </c>
      <c r="AD44" s="19"/>
      <c r="AF44" s="23"/>
      <c r="AH44" s="8" t="str">
        <f>seznam!B41</f>
        <v>Maťaťa Marcel</v>
      </c>
    </row>
    <row r="45" spans="2:34" ht="14.25" customHeight="1" thickBot="1">
      <c r="B45" s="11"/>
      <c r="C45" s="29"/>
      <c r="D45" s="28"/>
      <c r="E45" s="28"/>
      <c r="F45" s="20">
        <v>41</v>
      </c>
      <c r="G45" s="21" t="e">
        <f t="shared" si="12"/>
        <v>#N/A</v>
      </c>
      <c r="H45" s="22" t="e">
        <f t="shared" si="8"/>
        <v>#N/A</v>
      </c>
      <c r="I45" s="39" t="e">
        <f t="shared" si="9"/>
        <v>#N/A</v>
      </c>
      <c r="J45" s="40" t="e">
        <f t="shared" si="10"/>
        <v>#N/A</v>
      </c>
      <c r="K45" s="48" t="e">
        <f t="shared" si="11"/>
        <v>#N/A</v>
      </c>
      <c r="L45" s="23"/>
      <c r="M45" s="23"/>
      <c r="N45" s="23"/>
      <c r="O45" s="6">
        <f t="shared" si="4"/>
        <v>27</v>
      </c>
      <c r="P45" s="52"/>
      <c r="Q45" s="52" t="str">
        <f t="shared" si="5"/>
        <v/>
      </c>
      <c r="R45" s="51"/>
      <c r="S45" s="51"/>
      <c r="T45" s="51"/>
      <c r="U45" s="51"/>
      <c r="V45" s="51"/>
      <c r="W45" s="51"/>
      <c r="X45" s="3">
        <f t="shared" si="6"/>
        <v>0</v>
      </c>
      <c r="Y45" s="4">
        <f t="shared" si="7"/>
        <v>0</v>
      </c>
      <c r="Z45" s="5">
        <f t="shared" si="0"/>
        <v>0</v>
      </c>
      <c r="AA45" s="5">
        <f t="shared" si="1"/>
        <v>0</v>
      </c>
      <c r="AB45" s="18">
        <f t="shared" si="2"/>
        <v>0</v>
      </c>
      <c r="AC45" s="7">
        <f t="shared" si="3"/>
        <v>0</v>
      </c>
      <c r="AD45" s="19"/>
      <c r="AF45" s="23"/>
      <c r="AH45" s="8" t="str">
        <f>seznam!B42</f>
        <v>Mazur Vašek</v>
      </c>
    </row>
    <row r="46" spans="2:34" ht="14.25" customHeight="1" thickBot="1">
      <c r="B46" s="11"/>
      <c r="C46" s="29"/>
      <c r="D46" s="28"/>
      <c r="E46" s="28"/>
      <c r="F46" s="20">
        <v>42</v>
      </c>
      <c r="G46" s="21" t="e">
        <f t="shared" si="12"/>
        <v>#N/A</v>
      </c>
      <c r="H46" s="22" t="e">
        <f t="shared" si="8"/>
        <v>#N/A</v>
      </c>
      <c r="I46" s="39" t="e">
        <f t="shared" si="9"/>
        <v>#N/A</v>
      </c>
      <c r="J46" s="40" t="e">
        <f t="shared" si="10"/>
        <v>#N/A</v>
      </c>
      <c r="K46" s="48" t="e">
        <f t="shared" si="11"/>
        <v>#N/A</v>
      </c>
      <c r="L46" s="23"/>
      <c r="M46" s="23"/>
      <c r="N46" s="23"/>
      <c r="O46" s="6">
        <f t="shared" si="4"/>
        <v>27</v>
      </c>
      <c r="P46" s="52"/>
      <c r="Q46" s="52" t="str">
        <f t="shared" si="5"/>
        <v/>
      </c>
      <c r="R46" s="51"/>
      <c r="S46" s="51"/>
      <c r="T46" s="51"/>
      <c r="U46" s="51"/>
      <c r="V46" s="51"/>
      <c r="W46" s="51"/>
      <c r="X46" s="3">
        <f t="shared" si="6"/>
        <v>0</v>
      </c>
      <c r="Y46" s="4">
        <f t="shared" si="7"/>
        <v>0</v>
      </c>
      <c r="Z46" s="5">
        <f t="shared" si="0"/>
        <v>0</v>
      </c>
      <c r="AA46" s="5">
        <f t="shared" si="1"/>
        <v>0</v>
      </c>
      <c r="AB46" s="18">
        <f t="shared" si="2"/>
        <v>0</v>
      </c>
      <c r="AC46" s="7">
        <f t="shared" si="3"/>
        <v>0</v>
      </c>
      <c r="AD46" s="19"/>
      <c r="AF46" s="23"/>
      <c r="AH46" s="8" t="str">
        <f>seznam!B43</f>
        <v>Mazurová Eva</v>
      </c>
    </row>
    <row r="47" spans="2:34" ht="14.25" customHeight="1" thickBot="1">
      <c r="B47" s="11"/>
      <c r="C47" s="29"/>
      <c r="D47" s="28"/>
      <c r="E47" s="28"/>
      <c r="F47" s="20">
        <v>43</v>
      </c>
      <c r="G47" s="21" t="e">
        <f t="shared" si="12"/>
        <v>#N/A</v>
      </c>
      <c r="H47" s="22" t="e">
        <f t="shared" si="8"/>
        <v>#N/A</v>
      </c>
      <c r="I47" s="39" t="e">
        <f t="shared" si="9"/>
        <v>#N/A</v>
      </c>
      <c r="J47" s="40" t="e">
        <f t="shared" si="10"/>
        <v>#N/A</v>
      </c>
      <c r="K47" s="48" t="e">
        <f t="shared" si="11"/>
        <v>#N/A</v>
      </c>
      <c r="L47" s="23"/>
      <c r="M47" s="23"/>
      <c r="N47" s="23"/>
      <c r="O47" s="6">
        <f t="shared" si="4"/>
        <v>27</v>
      </c>
      <c r="P47" s="52"/>
      <c r="Q47" s="52" t="str">
        <f t="shared" si="5"/>
        <v/>
      </c>
      <c r="R47" s="51"/>
      <c r="S47" s="51"/>
      <c r="T47" s="51"/>
      <c r="U47" s="51"/>
      <c r="V47" s="51"/>
      <c r="W47" s="51"/>
      <c r="X47" s="3">
        <f t="shared" si="6"/>
        <v>0</v>
      </c>
      <c r="Y47" s="4">
        <f t="shared" si="7"/>
        <v>0</v>
      </c>
      <c r="Z47" s="5">
        <f t="shared" si="0"/>
        <v>0</v>
      </c>
      <c r="AA47" s="5">
        <f t="shared" si="1"/>
        <v>0</v>
      </c>
      <c r="AB47" s="18">
        <f t="shared" si="2"/>
        <v>0</v>
      </c>
      <c r="AC47" s="7">
        <f t="shared" si="3"/>
        <v>0</v>
      </c>
      <c r="AD47" s="19"/>
      <c r="AF47" s="23"/>
      <c r="AH47" s="8" t="str">
        <f>seznam!B44</f>
        <v>Mihulka Josef</v>
      </c>
    </row>
    <row r="48" spans="2:34" ht="14.25" customHeight="1" thickBot="1">
      <c r="B48" s="11"/>
      <c r="C48" s="29"/>
      <c r="D48" s="28"/>
      <c r="E48" s="28"/>
      <c r="F48" s="20">
        <v>44</v>
      </c>
      <c r="G48" s="21" t="e">
        <f t="shared" si="12"/>
        <v>#N/A</v>
      </c>
      <c r="H48" s="22" t="e">
        <f t="shared" si="8"/>
        <v>#N/A</v>
      </c>
      <c r="I48" s="39" t="e">
        <f t="shared" si="9"/>
        <v>#N/A</v>
      </c>
      <c r="J48" s="40" t="e">
        <f t="shared" si="10"/>
        <v>#N/A</v>
      </c>
      <c r="K48" s="48" t="e">
        <f t="shared" si="11"/>
        <v>#N/A</v>
      </c>
      <c r="L48" s="23"/>
      <c r="M48" s="23"/>
      <c r="N48" s="23"/>
      <c r="O48" s="6">
        <f t="shared" si="4"/>
        <v>27</v>
      </c>
      <c r="P48" s="52"/>
      <c r="Q48" s="52" t="str">
        <f t="shared" si="5"/>
        <v/>
      </c>
      <c r="R48" s="51"/>
      <c r="S48" s="51"/>
      <c r="T48" s="51"/>
      <c r="U48" s="51"/>
      <c r="V48" s="51"/>
      <c r="W48" s="51"/>
      <c r="X48" s="3">
        <f t="shared" si="6"/>
        <v>0</v>
      </c>
      <c r="Y48" s="4">
        <f t="shared" si="7"/>
        <v>0</v>
      </c>
      <c r="Z48" s="5">
        <f t="shared" si="0"/>
        <v>0</v>
      </c>
      <c r="AA48" s="5">
        <f t="shared" si="1"/>
        <v>0</v>
      </c>
      <c r="AB48" s="18">
        <f t="shared" si="2"/>
        <v>0</v>
      </c>
      <c r="AC48" s="7">
        <f t="shared" si="3"/>
        <v>0</v>
      </c>
      <c r="AD48" s="19"/>
      <c r="AF48" s="23"/>
      <c r="AH48" s="8" t="str">
        <f>seznam!B45</f>
        <v>Mikšovičová Sylva</v>
      </c>
    </row>
    <row r="49" spans="2:34" ht="14.25" customHeight="1" thickBot="1">
      <c r="B49" s="11"/>
      <c r="C49" s="29"/>
      <c r="D49" s="28"/>
      <c r="E49" s="28"/>
      <c r="F49" s="20">
        <v>45</v>
      </c>
      <c r="G49" s="21" t="e">
        <f t="shared" si="12"/>
        <v>#N/A</v>
      </c>
      <c r="H49" s="22" t="e">
        <f t="shared" si="8"/>
        <v>#N/A</v>
      </c>
      <c r="I49" s="39" t="e">
        <f t="shared" si="9"/>
        <v>#N/A</v>
      </c>
      <c r="J49" s="40" t="e">
        <f t="shared" si="10"/>
        <v>#N/A</v>
      </c>
      <c r="K49" s="48" t="e">
        <f t="shared" si="11"/>
        <v>#N/A</v>
      </c>
      <c r="L49" s="23"/>
      <c r="M49" s="23"/>
      <c r="N49" s="23"/>
      <c r="O49" s="6">
        <f t="shared" si="4"/>
        <v>27</v>
      </c>
      <c r="P49" s="52"/>
      <c r="Q49" s="52" t="str">
        <f t="shared" si="5"/>
        <v/>
      </c>
      <c r="R49" s="51"/>
      <c r="S49" s="51"/>
      <c r="T49" s="51"/>
      <c r="U49" s="51"/>
      <c r="V49" s="51"/>
      <c r="W49" s="51"/>
      <c r="X49" s="3">
        <f t="shared" si="6"/>
        <v>0</v>
      </c>
      <c r="Y49" s="4">
        <f t="shared" si="7"/>
        <v>0</v>
      </c>
      <c r="Z49" s="5">
        <f t="shared" si="0"/>
        <v>0</v>
      </c>
      <c r="AA49" s="5">
        <f t="shared" si="1"/>
        <v>0</v>
      </c>
      <c r="AB49" s="18">
        <f t="shared" si="2"/>
        <v>0</v>
      </c>
      <c r="AC49" s="7">
        <f t="shared" si="3"/>
        <v>0</v>
      </c>
      <c r="AD49" s="19"/>
      <c r="AF49" s="23"/>
      <c r="AH49" s="8" t="str">
        <f>seznam!B46</f>
        <v>Motyka Vlastimil</v>
      </c>
    </row>
    <row r="50" spans="2:34" ht="14.25" customHeight="1" thickBot="1">
      <c r="B50" s="11"/>
      <c r="C50" s="29"/>
      <c r="D50" s="28"/>
      <c r="E50" s="28"/>
      <c r="F50" s="20">
        <v>46</v>
      </c>
      <c r="G50" s="21" t="e">
        <f t="shared" si="12"/>
        <v>#N/A</v>
      </c>
      <c r="H50" s="22" t="e">
        <f t="shared" si="8"/>
        <v>#N/A</v>
      </c>
      <c r="I50" s="39" t="e">
        <f t="shared" si="9"/>
        <v>#N/A</v>
      </c>
      <c r="J50" s="40" t="e">
        <f t="shared" si="10"/>
        <v>#N/A</v>
      </c>
      <c r="K50" s="48" t="e">
        <f t="shared" si="11"/>
        <v>#N/A</v>
      </c>
      <c r="L50" s="23"/>
      <c r="M50" s="23"/>
      <c r="N50" s="23"/>
      <c r="O50" s="6">
        <f t="shared" si="4"/>
        <v>27</v>
      </c>
      <c r="P50" s="52"/>
      <c r="Q50" s="52" t="str">
        <f t="shared" si="5"/>
        <v/>
      </c>
      <c r="R50" s="51"/>
      <c r="S50" s="51"/>
      <c r="T50" s="51"/>
      <c r="U50" s="51"/>
      <c r="V50" s="51"/>
      <c r="W50" s="51"/>
      <c r="X50" s="3">
        <f t="shared" si="6"/>
        <v>0</v>
      </c>
      <c r="Y50" s="4">
        <f t="shared" si="7"/>
        <v>0</v>
      </c>
      <c r="Z50" s="5">
        <f t="shared" si="0"/>
        <v>0</v>
      </c>
      <c r="AA50" s="5">
        <f t="shared" si="1"/>
        <v>0</v>
      </c>
      <c r="AB50" s="18">
        <f t="shared" si="2"/>
        <v>0</v>
      </c>
      <c r="AC50" s="7">
        <f t="shared" si="3"/>
        <v>0</v>
      </c>
      <c r="AD50" s="19"/>
      <c r="AF50" s="23"/>
      <c r="AH50" s="8" t="str">
        <f>seznam!B47</f>
        <v>Mudrák Jiří Erik</v>
      </c>
    </row>
    <row r="51" spans="2:34" ht="14.25" customHeight="1" thickBot="1">
      <c r="B51" s="11"/>
      <c r="C51" s="29"/>
      <c r="D51" s="28"/>
      <c r="E51" s="28"/>
      <c r="F51" s="20">
        <v>47</v>
      </c>
      <c r="G51" s="21" t="e">
        <f t="shared" si="12"/>
        <v>#N/A</v>
      </c>
      <c r="H51" s="22" t="e">
        <f t="shared" si="8"/>
        <v>#N/A</v>
      </c>
      <c r="I51" s="39" t="e">
        <f t="shared" si="9"/>
        <v>#N/A</v>
      </c>
      <c r="J51" s="40" t="e">
        <f t="shared" si="10"/>
        <v>#N/A</v>
      </c>
      <c r="K51" s="48" t="e">
        <f t="shared" si="11"/>
        <v>#N/A</v>
      </c>
      <c r="L51" s="23"/>
      <c r="M51" s="23"/>
      <c r="N51" s="23"/>
      <c r="O51" s="6">
        <f t="shared" si="4"/>
        <v>27</v>
      </c>
      <c r="P51" s="52"/>
      <c r="Q51" s="52" t="str">
        <f t="shared" si="5"/>
        <v/>
      </c>
      <c r="R51" s="51"/>
      <c r="S51" s="51"/>
      <c r="T51" s="51"/>
      <c r="U51" s="51"/>
      <c r="V51" s="51"/>
      <c r="W51" s="51"/>
      <c r="X51" s="3">
        <f t="shared" si="6"/>
        <v>0</v>
      </c>
      <c r="Y51" s="4">
        <f t="shared" si="7"/>
        <v>0</v>
      </c>
      <c r="Z51" s="5">
        <f t="shared" si="0"/>
        <v>0</v>
      </c>
      <c r="AA51" s="5">
        <f t="shared" si="1"/>
        <v>0</v>
      </c>
      <c r="AB51" s="18">
        <f t="shared" si="2"/>
        <v>0</v>
      </c>
      <c r="AC51" s="7">
        <f t="shared" si="3"/>
        <v>0</v>
      </c>
      <c r="AD51" s="19"/>
      <c r="AF51" s="23"/>
      <c r="AH51" s="8" t="str">
        <f>seznam!B48</f>
        <v>Müller Vladimír</v>
      </c>
    </row>
    <row r="52" spans="2:34" ht="14.25" customHeight="1" thickBot="1">
      <c r="B52" s="11"/>
      <c r="C52" s="29"/>
      <c r="D52" s="28"/>
      <c r="E52" s="28"/>
      <c r="F52" s="20">
        <v>48</v>
      </c>
      <c r="G52" s="21" t="e">
        <f t="shared" si="12"/>
        <v>#N/A</v>
      </c>
      <c r="H52" s="22" t="e">
        <f t="shared" si="8"/>
        <v>#N/A</v>
      </c>
      <c r="I52" s="39" t="e">
        <f t="shared" si="9"/>
        <v>#N/A</v>
      </c>
      <c r="J52" s="40" t="e">
        <f t="shared" si="10"/>
        <v>#N/A</v>
      </c>
      <c r="K52" s="48" t="e">
        <f t="shared" si="11"/>
        <v>#N/A</v>
      </c>
      <c r="L52" s="23"/>
      <c r="M52" s="23"/>
      <c r="N52" s="23"/>
      <c r="O52" s="6">
        <f t="shared" si="4"/>
        <v>27</v>
      </c>
      <c r="P52" s="52"/>
      <c r="Q52" s="52" t="str">
        <f t="shared" si="5"/>
        <v/>
      </c>
      <c r="R52" s="51"/>
      <c r="S52" s="51"/>
      <c r="T52" s="51"/>
      <c r="U52" s="51"/>
      <c r="V52" s="51"/>
      <c r="W52" s="51"/>
      <c r="X52" s="3">
        <f t="shared" si="6"/>
        <v>0</v>
      </c>
      <c r="Y52" s="4">
        <f t="shared" si="7"/>
        <v>0</v>
      </c>
      <c r="Z52" s="5">
        <f t="shared" si="0"/>
        <v>0</v>
      </c>
      <c r="AA52" s="5">
        <f t="shared" si="1"/>
        <v>0</v>
      </c>
      <c r="AB52" s="18">
        <f t="shared" si="2"/>
        <v>0</v>
      </c>
      <c r="AC52" s="7">
        <f t="shared" si="3"/>
        <v>0</v>
      </c>
      <c r="AD52" s="19"/>
      <c r="AF52" s="23"/>
      <c r="AH52" s="8" t="str">
        <f>seznam!B49</f>
        <v>Novák Danek</v>
      </c>
    </row>
    <row r="53" spans="2:34" ht="14.25" customHeight="1" thickBot="1">
      <c r="B53" s="11"/>
      <c r="C53" s="29"/>
      <c r="D53" s="28"/>
      <c r="E53" s="28"/>
      <c r="F53" s="20">
        <v>49</v>
      </c>
      <c r="G53" s="21" t="e">
        <f t="shared" si="12"/>
        <v>#N/A</v>
      </c>
      <c r="H53" s="22" t="e">
        <f t="shared" si="8"/>
        <v>#N/A</v>
      </c>
      <c r="I53" s="39" t="e">
        <f t="shared" si="9"/>
        <v>#N/A</v>
      </c>
      <c r="J53" s="40" t="e">
        <f t="shared" si="10"/>
        <v>#N/A</v>
      </c>
      <c r="K53" s="48" t="e">
        <f t="shared" si="11"/>
        <v>#N/A</v>
      </c>
      <c r="L53" s="23"/>
      <c r="M53" s="23"/>
      <c r="N53" s="23"/>
      <c r="O53" s="6">
        <f t="shared" si="4"/>
        <v>27</v>
      </c>
      <c r="P53" s="52"/>
      <c r="Q53" s="52" t="str">
        <f t="shared" si="5"/>
        <v/>
      </c>
      <c r="R53" s="51"/>
      <c r="S53" s="51"/>
      <c r="T53" s="51"/>
      <c r="U53" s="51"/>
      <c r="V53" s="51"/>
      <c r="W53" s="51"/>
      <c r="X53" s="3">
        <f t="shared" si="6"/>
        <v>0</v>
      </c>
      <c r="Y53" s="4">
        <f t="shared" si="7"/>
        <v>0</v>
      </c>
      <c r="Z53" s="5">
        <f t="shared" si="0"/>
        <v>0</v>
      </c>
      <c r="AA53" s="5">
        <f t="shared" si="1"/>
        <v>0</v>
      </c>
      <c r="AB53" s="18">
        <f t="shared" si="2"/>
        <v>0</v>
      </c>
      <c r="AC53" s="7">
        <f t="shared" si="3"/>
        <v>0</v>
      </c>
      <c r="AD53" s="19"/>
      <c r="AF53" s="23"/>
      <c r="AH53" s="8" t="str">
        <f>seznam!B50</f>
        <v>Novák Josef</v>
      </c>
    </row>
    <row r="54" spans="2:34" ht="14.25" customHeight="1" thickBot="1">
      <c r="B54" s="11"/>
      <c r="C54" s="29"/>
      <c r="D54" s="28"/>
      <c r="E54" s="28"/>
      <c r="F54" s="20">
        <v>50</v>
      </c>
      <c r="G54" s="21" t="e">
        <f t="shared" si="12"/>
        <v>#N/A</v>
      </c>
      <c r="H54" s="22" t="e">
        <f t="shared" si="8"/>
        <v>#N/A</v>
      </c>
      <c r="I54" s="39" t="e">
        <f t="shared" si="9"/>
        <v>#N/A</v>
      </c>
      <c r="J54" s="40" t="e">
        <f t="shared" si="10"/>
        <v>#N/A</v>
      </c>
      <c r="K54" s="48" t="e">
        <f t="shared" si="11"/>
        <v>#N/A</v>
      </c>
      <c r="L54" s="23"/>
      <c r="M54" s="23"/>
      <c r="N54" s="23"/>
      <c r="O54" s="6">
        <f t="shared" si="4"/>
        <v>27</v>
      </c>
      <c r="P54" s="52"/>
      <c r="Q54" s="52" t="str">
        <f t="shared" si="5"/>
        <v/>
      </c>
      <c r="R54" s="51"/>
      <c r="S54" s="51"/>
      <c r="T54" s="51"/>
      <c r="U54" s="51"/>
      <c r="V54" s="51"/>
      <c r="W54" s="51"/>
      <c r="X54" s="3">
        <f t="shared" si="6"/>
        <v>0</v>
      </c>
      <c r="Y54" s="4">
        <f t="shared" si="7"/>
        <v>0</v>
      </c>
      <c r="Z54" s="5">
        <f t="shared" si="0"/>
        <v>0</v>
      </c>
      <c r="AA54" s="5">
        <f t="shared" si="1"/>
        <v>0</v>
      </c>
      <c r="AB54" s="18">
        <f t="shared" si="2"/>
        <v>0</v>
      </c>
      <c r="AC54" s="7">
        <f t="shared" si="3"/>
        <v>0</v>
      </c>
      <c r="AD54" s="19"/>
      <c r="AF54" s="23"/>
      <c r="AH54" s="8" t="str">
        <f>seznam!B51</f>
        <v>Novák Radek</v>
      </c>
    </row>
    <row r="55" spans="2:34" ht="14.25" customHeight="1" thickBot="1">
      <c r="B55" s="11"/>
      <c r="C55" s="29"/>
      <c r="D55" s="28"/>
      <c r="E55" s="28"/>
      <c r="F55" s="20">
        <v>51</v>
      </c>
      <c r="G55" s="21" t="e">
        <f t="shared" si="12"/>
        <v>#N/A</v>
      </c>
      <c r="H55" s="22" t="e">
        <f t="shared" si="8"/>
        <v>#N/A</v>
      </c>
      <c r="I55" s="39" t="e">
        <f t="shared" si="9"/>
        <v>#N/A</v>
      </c>
      <c r="J55" s="40" t="e">
        <f t="shared" si="10"/>
        <v>#N/A</v>
      </c>
      <c r="K55" s="48" t="e">
        <f t="shared" si="11"/>
        <v>#N/A</v>
      </c>
      <c r="L55" s="23"/>
      <c r="M55" s="23"/>
      <c r="N55" s="23"/>
      <c r="O55" s="6">
        <f t="shared" si="4"/>
        <v>27</v>
      </c>
      <c r="P55" s="52"/>
      <c r="Q55" s="52" t="str">
        <f t="shared" si="5"/>
        <v/>
      </c>
      <c r="R55" s="51"/>
      <c r="S55" s="51"/>
      <c r="T55" s="51"/>
      <c r="U55" s="51"/>
      <c r="V55" s="51"/>
      <c r="W55" s="51"/>
      <c r="X55" s="3">
        <f t="shared" si="6"/>
        <v>0</v>
      </c>
      <c r="Y55" s="4">
        <f t="shared" si="7"/>
        <v>0</v>
      </c>
      <c r="Z55" s="5">
        <f t="shared" si="0"/>
        <v>0</v>
      </c>
      <c r="AA55" s="5">
        <f t="shared" si="1"/>
        <v>0</v>
      </c>
      <c r="AB55" s="18">
        <f t="shared" si="2"/>
        <v>0</v>
      </c>
      <c r="AC55" s="7">
        <f t="shared" si="3"/>
        <v>0</v>
      </c>
      <c r="AD55" s="19"/>
      <c r="AF55" s="23"/>
      <c r="AH55" s="8" t="str">
        <f>seznam!B52</f>
        <v>Nováková Ivana</v>
      </c>
    </row>
    <row r="56" spans="2:34" ht="14.25" customHeight="1" thickBot="1">
      <c r="B56" s="11"/>
      <c r="C56" s="29"/>
      <c r="D56" s="28"/>
      <c r="E56" s="28"/>
      <c r="F56" s="20">
        <v>52</v>
      </c>
      <c r="G56" s="21" t="e">
        <f t="shared" si="12"/>
        <v>#N/A</v>
      </c>
      <c r="H56" s="22" t="e">
        <f t="shared" si="8"/>
        <v>#N/A</v>
      </c>
      <c r="I56" s="39" t="e">
        <f t="shared" si="9"/>
        <v>#N/A</v>
      </c>
      <c r="J56" s="40" t="e">
        <f t="shared" si="10"/>
        <v>#N/A</v>
      </c>
      <c r="K56" s="48" t="e">
        <f t="shared" si="11"/>
        <v>#N/A</v>
      </c>
      <c r="L56" s="23"/>
      <c r="M56" s="23"/>
      <c r="N56" s="23"/>
      <c r="O56" s="6">
        <f t="shared" si="4"/>
        <v>27</v>
      </c>
      <c r="P56" s="52"/>
      <c r="Q56" s="52" t="str">
        <f t="shared" si="5"/>
        <v/>
      </c>
      <c r="R56" s="51"/>
      <c r="S56" s="51"/>
      <c r="T56" s="51"/>
      <c r="U56" s="51"/>
      <c r="V56" s="51"/>
      <c r="W56" s="51"/>
      <c r="X56" s="3">
        <f t="shared" si="6"/>
        <v>0</v>
      </c>
      <c r="Y56" s="4">
        <f t="shared" si="7"/>
        <v>0</v>
      </c>
      <c r="Z56" s="5">
        <f t="shared" si="0"/>
        <v>0</v>
      </c>
      <c r="AA56" s="5">
        <f t="shared" si="1"/>
        <v>0</v>
      </c>
      <c r="AB56" s="18">
        <f t="shared" si="2"/>
        <v>0</v>
      </c>
      <c r="AC56" s="7">
        <f t="shared" si="3"/>
        <v>0</v>
      </c>
      <c r="AD56" s="19"/>
      <c r="AF56" s="23"/>
      <c r="AH56" s="8" t="str">
        <f>seznam!B53</f>
        <v>Orság Karel</v>
      </c>
    </row>
    <row r="57" spans="2:34" ht="14.25" customHeight="1" thickBot="1">
      <c r="B57" s="11"/>
      <c r="C57" s="29"/>
      <c r="D57" s="28"/>
      <c r="E57" s="28"/>
      <c r="F57" s="20">
        <v>53</v>
      </c>
      <c r="G57" s="21" t="e">
        <f t="shared" si="12"/>
        <v>#N/A</v>
      </c>
      <c r="H57" s="22" t="e">
        <f t="shared" si="8"/>
        <v>#N/A</v>
      </c>
      <c r="I57" s="39" t="e">
        <f t="shared" si="9"/>
        <v>#N/A</v>
      </c>
      <c r="J57" s="40" t="e">
        <f t="shared" si="10"/>
        <v>#N/A</v>
      </c>
      <c r="K57" s="48" t="e">
        <f t="shared" si="11"/>
        <v>#N/A</v>
      </c>
      <c r="L57" s="23"/>
      <c r="M57" s="23"/>
      <c r="N57" s="23"/>
      <c r="O57" s="6">
        <f t="shared" si="4"/>
        <v>27</v>
      </c>
      <c r="P57" s="52"/>
      <c r="Q57" s="52" t="str">
        <f t="shared" si="5"/>
        <v/>
      </c>
      <c r="R57" s="51"/>
      <c r="S57" s="51"/>
      <c r="T57" s="51"/>
      <c r="U57" s="51"/>
      <c r="V57" s="51"/>
      <c r="W57" s="51"/>
      <c r="X57" s="3">
        <f t="shared" si="6"/>
        <v>0</v>
      </c>
      <c r="Y57" s="4">
        <f t="shared" si="7"/>
        <v>0</v>
      </c>
      <c r="Z57" s="5">
        <f t="shared" si="0"/>
        <v>0</v>
      </c>
      <c r="AA57" s="5">
        <f t="shared" si="1"/>
        <v>0</v>
      </c>
      <c r="AB57" s="18">
        <f t="shared" si="2"/>
        <v>0</v>
      </c>
      <c r="AC57" s="7">
        <f t="shared" si="3"/>
        <v>0</v>
      </c>
      <c r="AD57" s="19"/>
      <c r="AF57" s="23"/>
      <c r="AH57" s="8" t="str">
        <f>seznam!B54</f>
        <v>Orságová Jana</v>
      </c>
    </row>
    <row r="58" spans="2:34" ht="14.25" customHeight="1" thickBot="1">
      <c r="B58" s="11"/>
      <c r="C58" s="29"/>
      <c r="D58" s="28"/>
      <c r="E58" s="28"/>
      <c r="F58" s="20">
        <v>54</v>
      </c>
      <c r="G58" s="21" t="e">
        <f t="shared" si="12"/>
        <v>#N/A</v>
      </c>
      <c r="H58" s="22" t="e">
        <f t="shared" si="8"/>
        <v>#N/A</v>
      </c>
      <c r="I58" s="39" t="e">
        <f t="shared" si="9"/>
        <v>#N/A</v>
      </c>
      <c r="J58" s="40" t="e">
        <f t="shared" si="10"/>
        <v>#N/A</v>
      </c>
      <c r="K58" s="48" t="e">
        <f t="shared" si="11"/>
        <v>#N/A</v>
      </c>
      <c r="L58" s="23"/>
      <c r="M58" s="23"/>
      <c r="N58" s="23"/>
      <c r="O58" s="6">
        <f t="shared" si="4"/>
        <v>27</v>
      </c>
      <c r="P58" s="52"/>
      <c r="Q58" s="52" t="str">
        <f t="shared" si="5"/>
        <v/>
      </c>
      <c r="R58" s="51"/>
      <c r="S58" s="51"/>
      <c r="T58" s="51"/>
      <c r="U58" s="51"/>
      <c r="V58" s="51"/>
      <c r="W58" s="51"/>
      <c r="X58" s="3">
        <f t="shared" si="6"/>
        <v>0</v>
      </c>
      <c r="Y58" s="4">
        <f t="shared" si="7"/>
        <v>0</v>
      </c>
      <c r="Z58" s="5">
        <f t="shared" si="0"/>
        <v>0</v>
      </c>
      <c r="AA58" s="5">
        <f t="shared" si="1"/>
        <v>0</v>
      </c>
      <c r="AB58" s="18">
        <f t="shared" si="2"/>
        <v>0</v>
      </c>
      <c r="AC58" s="7">
        <f t="shared" si="3"/>
        <v>0</v>
      </c>
      <c r="AD58" s="19"/>
      <c r="AF58" s="23"/>
      <c r="AH58" s="8" t="str">
        <f>seznam!B55</f>
        <v>Pasičnyk Ivan</v>
      </c>
    </row>
    <row r="59" spans="2:34" ht="14.25" customHeight="1" thickBot="1">
      <c r="B59" s="11"/>
      <c r="C59" s="29"/>
      <c r="D59" s="28"/>
      <c r="E59" s="28"/>
      <c r="F59" s="20">
        <v>55</v>
      </c>
      <c r="G59" s="21" t="e">
        <f t="shared" si="12"/>
        <v>#N/A</v>
      </c>
      <c r="H59" s="22" t="e">
        <f t="shared" si="8"/>
        <v>#N/A</v>
      </c>
      <c r="I59" s="39" t="e">
        <f t="shared" si="9"/>
        <v>#N/A</v>
      </c>
      <c r="J59" s="40" t="e">
        <f t="shared" si="10"/>
        <v>#N/A</v>
      </c>
      <c r="K59" s="48" t="e">
        <f t="shared" si="11"/>
        <v>#N/A</v>
      </c>
      <c r="L59" s="23"/>
      <c r="M59" s="23"/>
      <c r="N59" s="23"/>
      <c r="O59" s="6">
        <f t="shared" si="4"/>
        <v>27</v>
      </c>
      <c r="P59" s="52"/>
      <c r="Q59" s="52" t="str">
        <f t="shared" si="5"/>
        <v/>
      </c>
      <c r="R59" s="51"/>
      <c r="S59" s="51"/>
      <c r="T59" s="51"/>
      <c r="U59" s="51"/>
      <c r="V59" s="51"/>
      <c r="W59" s="51"/>
      <c r="X59" s="3">
        <f t="shared" si="6"/>
        <v>0</v>
      </c>
      <c r="Y59" s="4">
        <f t="shared" si="7"/>
        <v>0</v>
      </c>
      <c r="Z59" s="5">
        <f t="shared" si="0"/>
        <v>0</v>
      </c>
      <c r="AA59" s="5">
        <f t="shared" si="1"/>
        <v>0</v>
      </c>
      <c r="AB59" s="18">
        <f t="shared" si="2"/>
        <v>0</v>
      </c>
      <c r="AC59" s="7">
        <f t="shared" si="3"/>
        <v>0</v>
      </c>
      <c r="AD59" s="19"/>
      <c r="AF59" s="23"/>
      <c r="AH59" s="8" t="str">
        <f>seznam!B56</f>
        <v>Pazděra Jaroslav</v>
      </c>
    </row>
    <row r="60" spans="2:34" ht="14.25" customHeight="1" thickBot="1">
      <c r="B60" s="11"/>
      <c r="C60" s="29"/>
      <c r="D60" s="28"/>
      <c r="E60" s="28"/>
      <c r="F60" s="20">
        <v>56</v>
      </c>
      <c r="G60" s="21" t="e">
        <f t="shared" si="12"/>
        <v>#N/A</v>
      </c>
      <c r="H60" s="22" t="e">
        <f t="shared" si="8"/>
        <v>#N/A</v>
      </c>
      <c r="I60" s="39" t="e">
        <f t="shared" si="9"/>
        <v>#N/A</v>
      </c>
      <c r="J60" s="40" t="e">
        <f t="shared" si="10"/>
        <v>#N/A</v>
      </c>
      <c r="K60" s="48" t="e">
        <f t="shared" si="11"/>
        <v>#N/A</v>
      </c>
      <c r="L60" s="23"/>
      <c r="M60" s="23"/>
      <c r="N60" s="23"/>
      <c r="O60" s="6">
        <f t="shared" si="4"/>
        <v>27</v>
      </c>
      <c r="P60" s="52"/>
      <c r="Q60" s="52" t="str">
        <f t="shared" si="5"/>
        <v/>
      </c>
      <c r="R60" s="51"/>
      <c r="S60" s="51"/>
      <c r="T60" s="51"/>
      <c r="U60" s="51"/>
      <c r="V60" s="51"/>
      <c r="W60" s="51"/>
      <c r="X60" s="3">
        <f t="shared" si="6"/>
        <v>0</v>
      </c>
      <c r="Y60" s="4">
        <f t="shared" si="7"/>
        <v>0</v>
      </c>
      <c r="Z60" s="5">
        <f t="shared" si="0"/>
        <v>0</v>
      </c>
      <c r="AA60" s="5">
        <f t="shared" si="1"/>
        <v>0</v>
      </c>
      <c r="AB60" s="18">
        <f t="shared" si="2"/>
        <v>0</v>
      </c>
      <c r="AC60" s="7">
        <f t="shared" si="3"/>
        <v>0</v>
      </c>
      <c r="AD60" s="19"/>
      <c r="AF60" s="23"/>
      <c r="AH60" s="8" t="str">
        <f>seznam!B57</f>
        <v>Pecha Lumír</v>
      </c>
    </row>
    <row r="61" spans="2:34" ht="14.25" customHeight="1" thickBot="1">
      <c r="B61" s="11"/>
      <c r="C61" s="29"/>
      <c r="D61" s="28"/>
      <c r="E61" s="28"/>
      <c r="F61" s="20">
        <v>57</v>
      </c>
      <c r="G61" s="21" t="e">
        <f t="shared" si="12"/>
        <v>#N/A</v>
      </c>
      <c r="H61" s="22" t="e">
        <f t="shared" si="8"/>
        <v>#N/A</v>
      </c>
      <c r="I61" s="39" t="e">
        <f t="shared" si="9"/>
        <v>#N/A</v>
      </c>
      <c r="J61" s="40" t="e">
        <f t="shared" si="10"/>
        <v>#N/A</v>
      </c>
      <c r="K61" s="48" t="e">
        <f t="shared" si="11"/>
        <v>#N/A</v>
      </c>
      <c r="L61" s="23"/>
      <c r="M61" s="23"/>
      <c r="N61" s="23"/>
      <c r="O61" s="6">
        <f t="shared" si="4"/>
        <v>27</v>
      </c>
      <c r="P61" s="52"/>
      <c r="Q61" s="52" t="str">
        <f t="shared" si="5"/>
        <v/>
      </c>
      <c r="R61" s="51"/>
      <c r="S61" s="51"/>
      <c r="T61" s="51"/>
      <c r="U61" s="51"/>
      <c r="V61" s="51"/>
      <c r="W61" s="51"/>
      <c r="X61" s="3">
        <f t="shared" si="6"/>
        <v>0</v>
      </c>
      <c r="Y61" s="4">
        <f t="shared" si="7"/>
        <v>0</v>
      </c>
      <c r="Z61" s="5">
        <f t="shared" si="0"/>
        <v>0</v>
      </c>
      <c r="AA61" s="5">
        <f t="shared" si="1"/>
        <v>0</v>
      </c>
      <c r="AB61" s="18">
        <f t="shared" si="2"/>
        <v>0</v>
      </c>
      <c r="AC61" s="7">
        <f t="shared" si="3"/>
        <v>0</v>
      </c>
      <c r="AD61" s="19"/>
      <c r="AF61" s="23"/>
      <c r="AH61" s="8" t="str">
        <f>seznam!B58</f>
        <v>Pechová Karin</v>
      </c>
    </row>
    <row r="62" spans="2:34" ht="14.25" customHeight="1" thickBot="1">
      <c r="B62" s="11"/>
      <c r="C62" s="29"/>
      <c r="D62" s="28"/>
      <c r="E62" s="28"/>
      <c r="F62" s="20">
        <v>58</v>
      </c>
      <c r="G62" s="21" t="e">
        <f t="shared" si="12"/>
        <v>#N/A</v>
      </c>
      <c r="H62" s="22" t="e">
        <f t="shared" si="8"/>
        <v>#N/A</v>
      </c>
      <c r="I62" s="39" t="e">
        <f t="shared" si="9"/>
        <v>#N/A</v>
      </c>
      <c r="J62" s="40" t="e">
        <f t="shared" si="10"/>
        <v>#N/A</v>
      </c>
      <c r="K62" s="48" t="e">
        <f t="shared" si="11"/>
        <v>#N/A</v>
      </c>
      <c r="L62" s="23"/>
      <c r="M62" s="23"/>
      <c r="N62" s="23"/>
      <c r="O62" s="6">
        <f t="shared" si="4"/>
        <v>27</v>
      </c>
      <c r="P62" s="52"/>
      <c r="Q62" s="52" t="str">
        <f t="shared" si="5"/>
        <v/>
      </c>
      <c r="R62" s="51"/>
      <c r="S62" s="51"/>
      <c r="T62" s="51"/>
      <c r="U62" s="51"/>
      <c r="V62" s="51"/>
      <c r="W62" s="51"/>
      <c r="X62" s="3">
        <f t="shared" si="6"/>
        <v>0</v>
      </c>
      <c r="Y62" s="4">
        <f t="shared" si="7"/>
        <v>0</v>
      </c>
      <c r="Z62" s="5">
        <f t="shared" si="0"/>
        <v>0</v>
      </c>
      <c r="AA62" s="5">
        <f t="shared" si="1"/>
        <v>0</v>
      </c>
      <c r="AB62" s="18">
        <f t="shared" si="2"/>
        <v>0</v>
      </c>
      <c r="AC62" s="7">
        <f t="shared" si="3"/>
        <v>0</v>
      </c>
      <c r="AD62" s="19"/>
      <c r="AF62" s="23"/>
      <c r="AH62" s="8" t="str">
        <f>seznam!B59</f>
        <v>Ponczová Dáša</v>
      </c>
    </row>
    <row r="63" spans="2:34" ht="14.25" customHeight="1" thickBot="1">
      <c r="B63" s="11"/>
      <c r="C63" s="29"/>
      <c r="D63" s="28"/>
      <c r="E63" s="28"/>
      <c r="F63" s="20">
        <v>59</v>
      </c>
      <c r="G63" s="21" t="e">
        <f t="shared" si="12"/>
        <v>#N/A</v>
      </c>
      <c r="H63" s="22" t="e">
        <f t="shared" si="8"/>
        <v>#N/A</v>
      </c>
      <c r="I63" s="39" t="e">
        <f t="shared" si="9"/>
        <v>#N/A</v>
      </c>
      <c r="J63" s="40" t="e">
        <f t="shared" si="10"/>
        <v>#N/A</v>
      </c>
      <c r="K63" s="48" t="e">
        <f t="shared" si="11"/>
        <v>#N/A</v>
      </c>
      <c r="L63" s="23"/>
      <c r="M63" s="23"/>
      <c r="N63" s="23"/>
      <c r="O63" s="6">
        <f t="shared" si="4"/>
        <v>27</v>
      </c>
      <c r="P63" s="52"/>
      <c r="Q63" s="52" t="str">
        <f t="shared" si="5"/>
        <v/>
      </c>
      <c r="R63" s="51"/>
      <c r="S63" s="51"/>
      <c r="T63" s="51"/>
      <c r="U63" s="51"/>
      <c r="V63" s="51"/>
      <c r="W63" s="51"/>
      <c r="X63" s="3">
        <f t="shared" si="6"/>
        <v>0</v>
      </c>
      <c r="Y63" s="4">
        <f t="shared" si="7"/>
        <v>0</v>
      </c>
      <c r="Z63" s="5">
        <f t="shared" si="0"/>
        <v>0</v>
      </c>
      <c r="AA63" s="5">
        <f t="shared" si="1"/>
        <v>0</v>
      </c>
      <c r="AB63" s="18">
        <f t="shared" si="2"/>
        <v>0</v>
      </c>
      <c r="AC63" s="7">
        <f t="shared" si="3"/>
        <v>0</v>
      </c>
      <c r="AD63" s="19"/>
      <c r="AF63" s="23"/>
      <c r="AH63" s="8" t="str">
        <f>seznam!B60</f>
        <v>Pravda Miroslav</v>
      </c>
    </row>
    <row r="64" spans="2:34" ht="14.25" customHeight="1" thickBot="1">
      <c r="B64" s="11"/>
      <c r="C64" s="29"/>
      <c r="D64" s="28"/>
      <c r="E64" s="28"/>
      <c r="F64" s="20">
        <v>60</v>
      </c>
      <c r="G64" s="21" t="e">
        <f t="shared" si="12"/>
        <v>#N/A</v>
      </c>
      <c r="H64" s="22" t="e">
        <f t="shared" si="8"/>
        <v>#N/A</v>
      </c>
      <c r="I64" s="39" t="e">
        <f t="shared" si="9"/>
        <v>#N/A</v>
      </c>
      <c r="J64" s="40" t="e">
        <f t="shared" si="10"/>
        <v>#N/A</v>
      </c>
      <c r="K64" s="48" t="e">
        <f t="shared" si="11"/>
        <v>#N/A</v>
      </c>
      <c r="L64" s="23"/>
      <c r="M64" s="23"/>
      <c r="N64" s="23"/>
      <c r="O64" s="6">
        <f t="shared" si="4"/>
        <v>27</v>
      </c>
      <c r="P64" s="52"/>
      <c r="Q64" s="52" t="str">
        <f t="shared" si="5"/>
        <v/>
      </c>
      <c r="R64" s="51"/>
      <c r="S64" s="51"/>
      <c r="T64" s="51"/>
      <c r="U64" s="51"/>
      <c r="V64" s="51"/>
      <c r="W64" s="51"/>
      <c r="X64" s="3">
        <f t="shared" si="6"/>
        <v>0</v>
      </c>
      <c r="Y64" s="4">
        <f t="shared" si="7"/>
        <v>0</v>
      </c>
      <c r="Z64" s="5">
        <f t="shared" si="0"/>
        <v>0</v>
      </c>
      <c r="AA64" s="5">
        <f t="shared" si="1"/>
        <v>0</v>
      </c>
      <c r="AB64" s="18">
        <f t="shared" si="2"/>
        <v>0</v>
      </c>
      <c r="AC64" s="7">
        <f t="shared" si="3"/>
        <v>0</v>
      </c>
      <c r="AD64" s="19"/>
      <c r="AF64" s="23"/>
      <c r="AH64" s="8" t="str">
        <f>seznam!B61</f>
        <v>Prokop Tomáš</v>
      </c>
    </row>
    <row r="65" spans="2:34" ht="14.25" customHeight="1" thickBot="1">
      <c r="B65" s="11"/>
      <c r="C65" s="29"/>
      <c r="D65" s="28"/>
      <c r="E65" s="28"/>
      <c r="F65" s="20">
        <v>61</v>
      </c>
      <c r="G65" s="21" t="e">
        <f t="shared" si="12"/>
        <v>#N/A</v>
      </c>
      <c r="H65" s="22" t="e">
        <f t="shared" si="8"/>
        <v>#N/A</v>
      </c>
      <c r="I65" s="39" t="e">
        <f t="shared" si="9"/>
        <v>#N/A</v>
      </c>
      <c r="J65" s="40" t="e">
        <f t="shared" si="10"/>
        <v>#N/A</v>
      </c>
      <c r="K65" s="48" t="e">
        <f t="shared" si="11"/>
        <v>#N/A</v>
      </c>
      <c r="L65" s="23"/>
      <c r="M65" s="23"/>
      <c r="N65" s="23"/>
      <c r="O65" s="6">
        <f t="shared" si="4"/>
        <v>27</v>
      </c>
      <c r="P65" s="52"/>
      <c r="Q65" s="52" t="str">
        <f t="shared" si="5"/>
        <v/>
      </c>
      <c r="R65" s="51"/>
      <c r="S65" s="51"/>
      <c r="T65" s="51"/>
      <c r="U65" s="51"/>
      <c r="V65" s="51"/>
      <c r="W65" s="51"/>
      <c r="X65" s="3">
        <f t="shared" si="6"/>
        <v>0</v>
      </c>
      <c r="Y65" s="4">
        <f t="shared" si="7"/>
        <v>0</v>
      </c>
      <c r="Z65" s="5">
        <f t="shared" si="0"/>
        <v>0</v>
      </c>
      <c r="AA65" s="5">
        <f t="shared" si="1"/>
        <v>0</v>
      </c>
      <c r="AB65" s="18">
        <f t="shared" si="2"/>
        <v>0</v>
      </c>
      <c r="AC65" s="7">
        <f t="shared" si="3"/>
        <v>0</v>
      </c>
      <c r="AD65" s="19"/>
      <c r="AF65" s="23"/>
      <c r="AH65" s="8" t="str">
        <f>seznam!B62</f>
        <v>Schindler Radek</v>
      </c>
    </row>
    <row r="66" spans="2:34" ht="14.25" customHeight="1" thickBot="1">
      <c r="B66" s="11"/>
      <c r="C66" s="29"/>
      <c r="D66" s="28"/>
      <c r="E66" s="28"/>
      <c r="F66" s="20">
        <v>62</v>
      </c>
      <c r="G66" s="21" t="e">
        <f t="shared" si="12"/>
        <v>#N/A</v>
      </c>
      <c r="H66" s="22" t="e">
        <f t="shared" si="8"/>
        <v>#N/A</v>
      </c>
      <c r="I66" s="39" t="e">
        <f t="shared" si="9"/>
        <v>#N/A</v>
      </c>
      <c r="J66" s="40" t="e">
        <f t="shared" si="10"/>
        <v>#N/A</v>
      </c>
      <c r="K66" s="48" t="e">
        <f t="shared" si="11"/>
        <v>#N/A</v>
      </c>
      <c r="L66" s="23"/>
      <c r="M66" s="23"/>
      <c r="N66" s="23"/>
      <c r="O66" s="6">
        <f t="shared" si="4"/>
        <v>27</v>
      </c>
      <c r="P66" s="52"/>
      <c r="Q66" s="52" t="str">
        <f t="shared" si="5"/>
        <v/>
      </c>
      <c r="R66" s="51"/>
      <c r="S66" s="51"/>
      <c r="T66" s="51"/>
      <c r="U66" s="51"/>
      <c r="V66" s="51"/>
      <c r="W66" s="51"/>
      <c r="X66" s="3">
        <f t="shared" si="6"/>
        <v>0</v>
      </c>
      <c r="Y66" s="4">
        <f t="shared" si="7"/>
        <v>0</v>
      </c>
      <c r="Z66" s="5">
        <f t="shared" si="0"/>
        <v>0</v>
      </c>
      <c r="AA66" s="5">
        <f t="shared" si="1"/>
        <v>0</v>
      </c>
      <c r="AB66" s="18">
        <f t="shared" si="2"/>
        <v>0</v>
      </c>
      <c r="AC66" s="7">
        <f t="shared" si="3"/>
        <v>0</v>
      </c>
      <c r="AD66" s="19"/>
      <c r="AF66" s="23"/>
      <c r="AH66" s="8" t="str">
        <f>seznam!B63</f>
        <v>Šatný Kristián</v>
      </c>
    </row>
    <row r="67" spans="2:34" ht="14.25" customHeight="1" thickBot="1">
      <c r="B67" s="11"/>
      <c r="C67" s="29"/>
      <c r="D67" s="28"/>
      <c r="E67" s="28"/>
      <c r="F67" s="20">
        <v>63</v>
      </c>
      <c r="G67" s="21" t="e">
        <f t="shared" si="12"/>
        <v>#N/A</v>
      </c>
      <c r="H67" s="22" t="e">
        <f t="shared" si="8"/>
        <v>#N/A</v>
      </c>
      <c r="I67" s="39" t="e">
        <f t="shared" si="9"/>
        <v>#N/A</v>
      </c>
      <c r="J67" s="40" t="e">
        <f t="shared" si="10"/>
        <v>#N/A</v>
      </c>
      <c r="K67" s="48" t="e">
        <f t="shared" si="11"/>
        <v>#N/A</v>
      </c>
      <c r="L67" s="23"/>
      <c r="M67" s="23"/>
      <c r="N67" s="23"/>
      <c r="O67" s="6">
        <f t="shared" si="4"/>
        <v>27</v>
      </c>
      <c r="P67" s="52"/>
      <c r="Q67" s="52" t="str">
        <f t="shared" si="5"/>
        <v/>
      </c>
      <c r="R67" s="51"/>
      <c r="S67" s="51"/>
      <c r="T67" s="51"/>
      <c r="U67" s="51"/>
      <c r="V67" s="51"/>
      <c r="W67" s="51"/>
      <c r="X67" s="3">
        <f t="shared" si="6"/>
        <v>0</v>
      </c>
      <c r="Y67" s="4">
        <f t="shared" si="7"/>
        <v>0</v>
      </c>
      <c r="Z67" s="5">
        <f t="shared" si="0"/>
        <v>0</v>
      </c>
      <c r="AA67" s="5">
        <f t="shared" si="1"/>
        <v>0</v>
      </c>
      <c r="AB67" s="18">
        <f t="shared" si="2"/>
        <v>0</v>
      </c>
      <c r="AC67" s="7">
        <f t="shared" si="3"/>
        <v>0</v>
      </c>
      <c r="AD67" s="19"/>
      <c r="AF67" s="23"/>
      <c r="AH67" s="8" t="str">
        <f>seznam!B64</f>
        <v>Šatný Radim</v>
      </c>
    </row>
    <row r="68" spans="2:34" ht="14.25" customHeight="1" thickBot="1">
      <c r="B68" s="11"/>
      <c r="C68" s="29"/>
      <c r="D68" s="28"/>
      <c r="E68" s="28"/>
      <c r="F68" s="20">
        <v>64</v>
      </c>
      <c r="G68" s="21" t="e">
        <f t="shared" si="12"/>
        <v>#N/A</v>
      </c>
      <c r="H68" s="22" t="e">
        <f t="shared" si="8"/>
        <v>#N/A</v>
      </c>
      <c r="I68" s="39" t="e">
        <f t="shared" si="9"/>
        <v>#N/A</v>
      </c>
      <c r="J68" s="40" t="e">
        <f t="shared" si="10"/>
        <v>#N/A</v>
      </c>
      <c r="K68" s="48" t="e">
        <f t="shared" si="11"/>
        <v>#N/A</v>
      </c>
      <c r="L68" s="23"/>
      <c r="M68" s="23"/>
      <c r="N68" s="23"/>
      <c r="O68" s="6">
        <f t="shared" si="4"/>
        <v>27</v>
      </c>
      <c r="P68" s="52"/>
      <c r="Q68" s="52" t="str">
        <f t="shared" si="5"/>
        <v/>
      </c>
      <c r="R68" s="51"/>
      <c r="S68" s="51"/>
      <c r="T68" s="51"/>
      <c r="U68" s="51"/>
      <c r="V68" s="51"/>
      <c r="W68" s="51"/>
      <c r="X68" s="3">
        <f t="shared" si="6"/>
        <v>0</v>
      </c>
      <c r="Y68" s="4">
        <f t="shared" si="7"/>
        <v>0</v>
      </c>
      <c r="Z68" s="5">
        <f t="shared" si="0"/>
        <v>0</v>
      </c>
      <c r="AA68" s="5">
        <f t="shared" si="1"/>
        <v>0</v>
      </c>
      <c r="AB68" s="18">
        <f t="shared" si="2"/>
        <v>0</v>
      </c>
      <c r="AC68" s="7">
        <f t="shared" si="3"/>
        <v>0</v>
      </c>
      <c r="AD68" s="19"/>
      <c r="AF68" s="23"/>
      <c r="AH68" s="8" t="str">
        <f>seznam!B65</f>
        <v>Uherek Jan</v>
      </c>
    </row>
    <row r="69" spans="2:34" ht="14.25" customHeight="1" thickBot="1">
      <c r="B69" s="11"/>
      <c r="C69" s="29"/>
      <c r="D69" s="28"/>
      <c r="E69" s="28"/>
      <c r="F69" s="20">
        <v>65</v>
      </c>
      <c r="G69" s="21" t="e">
        <f t="shared" si="12"/>
        <v>#N/A</v>
      </c>
      <c r="H69" s="22" t="e">
        <f t="shared" si="8"/>
        <v>#N/A</v>
      </c>
      <c r="I69" s="39" t="e">
        <f t="shared" si="9"/>
        <v>#N/A</v>
      </c>
      <c r="J69" s="40" t="e">
        <f t="shared" si="10"/>
        <v>#N/A</v>
      </c>
      <c r="K69" s="48" t="e">
        <f t="shared" si="11"/>
        <v>#N/A</v>
      </c>
      <c r="L69" s="23"/>
      <c r="M69" s="23"/>
      <c r="N69" s="23"/>
      <c r="O69" s="6">
        <f t="shared" ref="O69:O103" si="13">RANK(Y69,$Y$4:$Y$103,0)</f>
        <v>27</v>
      </c>
      <c r="P69" s="52"/>
      <c r="Q69" s="52" t="str">
        <f t="shared" ref="Q69:Q103" si="14">IF(X69&gt;0,P69,"")</f>
        <v/>
      </c>
      <c r="R69" s="51"/>
      <c r="S69" s="51"/>
      <c r="T69" s="51"/>
      <c r="U69" s="51"/>
      <c r="V69" s="51"/>
      <c r="W69" s="51"/>
      <c r="X69" s="3">
        <f t="shared" si="6"/>
        <v>0</v>
      </c>
      <c r="Y69" s="4">
        <f t="shared" ref="Y69:Y103" si="15">IF(X69=0,0,AVERAGE(R69:W69)+(6*Z69/10000000))</f>
        <v>0</v>
      </c>
      <c r="Z69" s="5">
        <f t="shared" si="0"/>
        <v>0</v>
      </c>
      <c r="AA69" s="5">
        <f t="shared" si="1"/>
        <v>0</v>
      </c>
      <c r="AB69" s="18">
        <f t="shared" si="2"/>
        <v>0</v>
      </c>
      <c r="AC69" s="7">
        <f t="shared" si="3"/>
        <v>0</v>
      </c>
      <c r="AD69" s="19"/>
      <c r="AF69" s="23"/>
      <c r="AH69" s="8" t="str">
        <f>seznam!B66</f>
        <v>Urban Jaroslav</v>
      </c>
    </row>
    <row r="70" spans="2:34" ht="14.25" customHeight="1" thickBot="1">
      <c r="B70" s="11"/>
      <c r="C70" s="29"/>
      <c r="D70" s="28"/>
      <c r="E70" s="28"/>
      <c r="F70" s="20">
        <v>66</v>
      </c>
      <c r="G70" s="21" t="e">
        <f t="shared" ref="G70:G103" si="16">VLOOKUP(F70,$O$4:$Q$103,3,FALSE)</f>
        <v>#N/A</v>
      </c>
      <c r="H70" s="22" t="e">
        <f t="shared" ref="H70:H103" si="17">VLOOKUP(G70,$P$4:$AA$103,9,FALSE)</f>
        <v>#N/A</v>
      </c>
      <c r="I70" s="39" t="e">
        <f t="shared" ref="I70:I103" si="18">VLOOKUP(G70,$P$4:$AA$103,10,FALSE)</f>
        <v>#N/A</v>
      </c>
      <c r="J70" s="40" t="e">
        <f t="shared" ref="J70:J103" si="19">VLOOKUP(G70,$P$4:$AA$103,11,FALSE)</f>
        <v>#N/A</v>
      </c>
      <c r="K70" s="48" t="e">
        <f t="shared" ref="K70:K103" si="20">VLOOKUP(G70,$P$4:$AA$103,12,FALSE)</f>
        <v>#N/A</v>
      </c>
      <c r="L70" s="23"/>
      <c r="M70" s="23"/>
      <c r="N70" s="23"/>
      <c r="O70" s="6">
        <f t="shared" si="13"/>
        <v>27</v>
      </c>
      <c r="P70" s="52"/>
      <c r="Q70" s="52" t="str">
        <f t="shared" si="14"/>
        <v/>
      </c>
      <c r="R70" s="51"/>
      <c r="S70" s="51"/>
      <c r="T70" s="51"/>
      <c r="U70" s="51"/>
      <c r="V70" s="51"/>
      <c r="W70" s="51"/>
      <c r="X70" s="3">
        <f t="shared" si="6"/>
        <v>0</v>
      </c>
      <c r="Y70" s="4">
        <f t="shared" si="15"/>
        <v>0</v>
      </c>
      <c r="Z70" s="5">
        <f t="shared" si="0"/>
        <v>0</v>
      </c>
      <c r="AA70" s="5">
        <f t="shared" si="1"/>
        <v>0</v>
      </c>
      <c r="AB70" s="18">
        <f t="shared" si="2"/>
        <v>0</v>
      </c>
      <c r="AC70" s="7">
        <f t="shared" si="3"/>
        <v>0</v>
      </c>
      <c r="AD70" s="19"/>
      <c r="AF70" s="23"/>
      <c r="AH70" s="8" t="str">
        <f>seznam!B67</f>
        <v>Urbanová Ilona</v>
      </c>
    </row>
    <row r="71" spans="2:34" ht="14.25" customHeight="1" thickBot="1">
      <c r="B71" s="11"/>
      <c r="C71" s="29"/>
      <c r="D71" s="28"/>
      <c r="E71" s="28"/>
      <c r="F71" s="20">
        <v>67</v>
      </c>
      <c r="G71" s="21" t="e">
        <f t="shared" si="16"/>
        <v>#N/A</v>
      </c>
      <c r="H71" s="22" t="e">
        <f t="shared" si="17"/>
        <v>#N/A</v>
      </c>
      <c r="I71" s="39" t="e">
        <f t="shared" si="18"/>
        <v>#N/A</v>
      </c>
      <c r="J71" s="40" t="e">
        <f t="shared" si="19"/>
        <v>#N/A</v>
      </c>
      <c r="K71" s="48" t="e">
        <f t="shared" si="20"/>
        <v>#N/A</v>
      </c>
      <c r="L71" s="23"/>
      <c r="M71" s="23"/>
      <c r="N71" s="23"/>
      <c r="O71" s="6">
        <f t="shared" si="13"/>
        <v>27</v>
      </c>
      <c r="P71" s="52"/>
      <c r="Q71" s="52" t="str">
        <f t="shared" si="14"/>
        <v/>
      </c>
      <c r="R71" s="51"/>
      <c r="S71" s="51"/>
      <c r="T71" s="51"/>
      <c r="U71" s="51"/>
      <c r="V71" s="51"/>
      <c r="W71" s="51"/>
      <c r="X71" s="3">
        <f t="shared" si="6"/>
        <v>0</v>
      </c>
      <c r="Y71" s="4">
        <f t="shared" si="15"/>
        <v>0</v>
      </c>
      <c r="Z71" s="5">
        <f t="shared" si="0"/>
        <v>0</v>
      </c>
      <c r="AA71" s="5">
        <f t="shared" si="1"/>
        <v>0</v>
      </c>
      <c r="AB71" s="18">
        <f t="shared" si="2"/>
        <v>0</v>
      </c>
      <c r="AC71" s="7">
        <f t="shared" si="3"/>
        <v>0</v>
      </c>
      <c r="AD71" s="19"/>
      <c r="AF71" s="23"/>
      <c r="AH71" s="8" t="str">
        <f>seznam!B68</f>
        <v>Valošek Radomír</v>
      </c>
    </row>
    <row r="72" spans="2:34" ht="14.25" customHeight="1" thickBot="1">
      <c r="B72" s="11"/>
      <c r="C72" s="29"/>
      <c r="D72" s="28"/>
      <c r="E72" s="28"/>
      <c r="F72" s="20">
        <v>68</v>
      </c>
      <c r="G72" s="21" t="e">
        <f t="shared" si="16"/>
        <v>#N/A</v>
      </c>
      <c r="H72" s="22" t="e">
        <f t="shared" si="17"/>
        <v>#N/A</v>
      </c>
      <c r="I72" s="39" t="e">
        <f t="shared" si="18"/>
        <v>#N/A</v>
      </c>
      <c r="J72" s="40" t="e">
        <f t="shared" si="19"/>
        <v>#N/A</v>
      </c>
      <c r="K72" s="48" t="e">
        <f t="shared" si="20"/>
        <v>#N/A</v>
      </c>
      <c r="L72" s="23"/>
      <c r="M72" s="23"/>
      <c r="N72" s="23"/>
      <c r="O72" s="6">
        <f t="shared" si="13"/>
        <v>27</v>
      </c>
      <c r="P72" s="52"/>
      <c r="Q72" s="52" t="str">
        <f t="shared" si="14"/>
        <v/>
      </c>
      <c r="R72" s="51"/>
      <c r="S72" s="51"/>
      <c r="T72" s="51"/>
      <c r="U72" s="51"/>
      <c r="V72" s="51"/>
      <c r="W72" s="51"/>
      <c r="X72" s="3">
        <f t="shared" si="6"/>
        <v>0</v>
      </c>
      <c r="Y72" s="4">
        <f t="shared" si="15"/>
        <v>0</v>
      </c>
      <c r="Z72" s="5">
        <f t="shared" si="0"/>
        <v>0</v>
      </c>
      <c r="AA72" s="5">
        <f t="shared" si="1"/>
        <v>0</v>
      </c>
      <c r="AB72" s="18">
        <f t="shared" si="2"/>
        <v>0</v>
      </c>
      <c r="AC72" s="7">
        <f t="shared" si="3"/>
        <v>0</v>
      </c>
      <c r="AD72" s="19"/>
      <c r="AF72" s="23"/>
      <c r="AH72" s="8" t="str">
        <f>seznam!B69</f>
        <v>Varhaníček Ondřej</v>
      </c>
    </row>
    <row r="73" spans="2:34" ht="14.25" customHeight="1" thickBot="1">
      <c r="B73" s="11"/>
      <c r="C73" s="29"/>
      <c r="D73" s="28"/>
      <c r="E73" s="28"/>
      <c r="F73" s="20">
        <v>69</v>
      </c>
      <c r="G73" s="21" t="e">
        <f t="shared" si="16"/>
        <v>#N/A</v>
      </c>
      <c r="H73" s="22" t="e">
        <f t="shared" si="17"/>
        <v>#N/A</v>
      </c>
      <c r="I73" s="39" t="e">
        <f t="shared" si="18"/>
        <v>#N/A</v>
      </c>
      <c r="J73" s="40" t="e">
        <f t="shared" si="19"/>
        <v>#N/A</v>
      </c>
      <c r="K73" s="48" t="e">
        <f t="shared" si="20"/>
        <v>#N/A</v>
      </c>
      <c r="L73" s="23"/>
      <c r="M73" s="23"/>
      <c r="N73" s="23"/>
      <c r="O73" s="6">
        <f t="shared" si="13"/>
        <v>27</v>
      </c>
      <c r="P73" s="52"/>
      <c r="Q73" s="52" t="str">
        <f t="shared" si="14"/>
        <v/>
      </c>
      <c r="R73" s="51"/>
      <c r="S73" s="51"/>
      <c r="T73" s="51"/>
      <c r="U73" s="51"/>
      <c r="V73" s="51"/>
      <c r="W73" s="51"/>
      <c r="X73" s="3">
        <f t="shared" si="6"/>
        <v>0</v>
      </c>
      <c r="Y73" s="4">
        <f t="shared" si="15"/>
        <v>0</v>
      </c>
      <c r="Z73" s="5">
        <f t="shared" si="0"/>
        <v>0</v>
      </c>
      <c r="AA73" s="5">
        <f t="shared" si="1"/>
        <v>0</v>
      </c>
      <c r="AB73" s="18">
        <f t="shared" si="2"/>
        <v>0</v>
      </c>
      <c r="AC73" s="7">
        <f t="shared" si="3"/>
        <v>0</v>
      </c>
      <c r="AD73" s="19"/>
      <c r="AF73" s="23"/>
      <c r="AH73" s="8" t="str">
        <f>seznam!B70</f>
        <v>Varhaníček Petr</v>
      </c>
    </row>
    <row r="74" spans="2:34" ht="14.25" customHeight="1" thickBot="1">
      <c r="B74" s="11"/>
      <c r="C74" s="29"/>
      <c r="D74" s="28"/>
      <c r="E74" s="28"/>
      <c r="F74" s="20">
        <v>70</v>
      </c>
      <c r="G74" s="21" t="e">
        <f t="shared" si="16"/>
        <v>#N/A</v>
      </c>
      <c r="H74" s="22" t="e">
        <f t="shared" si="17"/>
        <v>#N/A</v>
      </c>
      <c r="I74" s="39" t="e">
        <f t="shared" si="18"/>
        <v>#N/A</v>
      </c>
      <c r="J74" s="40" t="e">
        <f t="shared" si="19"/>
        <v>#N/A</v>
      </c>
      <c r="K74" s="48" t="e">
        <f t="shared" si="20"/>
        <v>#N/A</v>
      </c>
      <c r="L74" s="23"/>
      <c r="M74" s="23"/>
      <c r="N74" s="23"/>
      <c r="O74" s="6">
        <f t="shared" si="13"/>
        <v>27</v>
      </c>
      <c r="P74" s="52"/>
      <c r="Q74" s="52" t="str">
        <f t="shared" si="14"/>
        <v/>
      </c>
      <c r="R74" s="51"/>
      <c r="S74" s="51"/>
      <c r="T74" s="51"/>
      <c r="U74" s="51"/>
      <c r="V74" s="51"/>
      <c r="W74" s="51"/>
      <c r="X74" s="3">
        <f t="shared" si="6"/>
        <v>0</v>
      </c>
      <c r="Y74" s="4">
        <f t="shared" si="15"/>
        <v>0</v>
      </c>
      <c r="Z74" s="5">
        <f t="shared" si="0"/>
        <v>0</v>
      </c>
      <c r="AA74" s="5">
        <f t="shared" si="1"/>
        <v>0</v>
      </c>
      <c r="AB74" s="18">
        <f t="shared" si="2"/>
        <v>0</v>
      </c>
      <c r="AC74" s="7">
        <f t="shared" si="3"/>
        <v>0</v>
      </c>
      <c r="AD74" s="19"/>
      <c r="AF74" s="23"/>
      <c r="AH74" s="8" t="str">
        <f>seznam!B71</f>
        <v>Vlach Zdeněk</v>
      </c>
    </row>
    <row r="75" spans="2:34" ht="14.25" customHeight="1" thickBot="1">
      <c r="B75" s="11"/>
      <c r="C75" s="29"/>
      <c r="D75" s="28"/>
      <c r="E75" s="28"/>
      <c r="F75" s="20">
        <v>71</v>
      </c>
      <c r="G75" s="21" t="e">
        <f t="shared" si="16"/>
        <v>#N/A</v>
      </c>
      <c r="H75" s="22" t="e">
        <f t="shared" si="17"/>
        <v>#N/A</v>
      </c>
      <c r="I75" s="39" t="e">
        <f t="shared" si="18"/>
        <v>#N/A</v>
      </c>
      <c r="J75" s="40" t="e">
        <f t="shared" si="19"/>
        <v>#N/A</v>
      </c>
      <c r="K75" s="48" t="e">
        <f t="shared" si="20"/>
        <v>#N/A</v>
      </c>
      <c r="L75" s="23"/>
      <c r="M75" s="23"/>
      <c r="N75" s="23"/>
      <c r="O75" s="6">
        <f t="shared" si="13"/>
        <v>27</v>
      </c>
      <c r="P75" s="52"/>
      <c r="Q75" s="52" t="str">
        <f t="shared" si="14"/>
        <v/>
      </c>
      <c r="R75" s="51"/>
      <c r="S75" s="51"/>
      <c r="T75" s="51"/>
      <c r="U75" s="51"/>
      <c r="V75" s="51"/>
      <c r="W75" s="51"/>
      <c r="X75" s="3">
        <f t="shared" si="6"/>
        <v>0</v>
      </c>
      <c r="Y75" s="4">
        <f t="shared" si="15"/>
        <v>0</v>
      </c>
      <c r="Z75" s="5">
        <f t="shared" si="0"/>
        <v>0</v>
      </c>
      <c r="AA75" s="5">
        <f t="shared" si="1"/>
        <v>0</v>
      </c>
      <c r="AB75" s="18">
        <f t="shared" si="2"/>
        <v>0</v>
      </c>
      <c r="AC75" s="7">
        <f t="shared" si="3"/>
        <v>0</v>
      </c>
      <c r="AD75" s="19"/>
      <c r="AF75" s="23"/>
      <c r="AH75" s="8" t="str">
        <f>seznam!B72</f>
        <v>Walová Lenka</v>
      </c>
    </row>
    <row r="76" spans="2:34" ht="14.25" customHeight="1" thickBot="1">
      <c r="B76" s="11"/>
      <c r="C76" s="29"/>
      <c r="D76" s="28"/>
      <c r="E76" s="28"/>
      <c r="F76" s="20">
        <v>72</v>
      </c>
      <c r="G76" s="21" t="e">
        <f t="shared" si="16"/>
        <v>#N/A</v>
      </c>
      <c r="H76" s="22" t="e">
        <f t="shared" si="17"/>
        <v>#N/A</v>
      </c>
      <c r="I76" s="39" t="e">
        <f t="shared" si="18"/>
        <v>#N/A</v>
      </c>
      <c r="J76" s="40" t="e">
        <f t="shared" si="19"/>
        <v>#N/A</v>
      </c>
      <c r="K76" s="48" t="e">
        <f t="shared" si="20"/>
        <v>#N/A</v>
      </c>
      <c r="L76" s="23"/>
      <c r="M76" s="23"/>
      <c r="N76" s="23"/>
      <c r="O76" s="6">
        <f t="shared" si="13"/>
        <v>27</v>
      </c>
      <c r="P76" s="52"/>
      <c r="Q76" s="52" t="str">
        <f t="shared" si="14"/>
        <v/>
      </c>
      <c r="R76" s="51"/>
      <c r="S76" s="51"/>
      <c r="T76" s="51"/>
      <c r="U76" s="51"/>
      <c r="V76" s="51"/>
      <c r="W76" s="51"/>
      <c r="X76" s="3">
        <f t="shared" si="6"/>
        <v>0</v>
      </c>
      <c r="Y76" s="4">
        <f t="shared" si="15"/>
        <v>0</v>
      </c>
      <c r="Z76" s="5">
        <f t="shared" si="0"/>
        <v>0</v>
      </c>
      <c r="AA76" s="5">
        <f t="shared" si="1"/>
        <v>0</v>
      </c>
      <c r="AB76" s="18">
        <f t="shared" si="2"/>
        <v>0</v>
      </c>
      <c r="AC76" s="7">
        <f t="shared" si="3"/>
        <v>0</v>
      </c>
      <c r="AD76" s="19"/>
      <c r="AF76" s="23"/>
      <c r="AH76" s="8" t="str">
        <f>seznam!B73</f>
        <v>Zářecký Vlastimil</v>
      </c>
    </row>
    <row r="77" spans="2:34" ht="14.25" customHeight="1" thickBot="1">
      <c r="B77" s="11"/>
      <c r="C77" s="29"/>
      <c r="D77" s="28"/>
      <c r="E77" s="28"/>
      <c r="F77" s="20">
        <v>73</v>
      </c>
      <c r="G77" s="21" t="e">
        <f t="shared" si="16"/>
        <v>#N/A</v>
      </c>
      <c r="H77" s="22" t="e">
        <f t="shared" si="17"/>
        <v>#N/A</v>
      </c>
      <c r="I77" s="39" t="e">
        <f t="shared" si="18"/>
        <v>#N/A</v>
      </c>
      <c r="J77" s="40" t="e">
        <f t="shared" si="19"/>
        <v>#N/A</v>
      </c>
      <c r="K77" s="48" t="e">
        <f t="shared" si="20"/>
        <v>#N/A</v>
      </c>
      <c r="L77" s="23"/>
      <c r="M77" s="23"/>
      <c r="N77" s="23"/>
      <c r="O77" s="6">
        <f t="shared" si="13"/>
        <v>27</v>
      </c>
      <c r="P77" s="52"/>
      <c r="Q77" s="52" t="str">
        <f t="shared" si="14"/>
        <v/>
      </c>
      <c r="R77" s="51"/>
      <c r="S77" s="51"/>
      <c r="T77" s="51"/>
      <c r="U77" s="51"/>
      <c r="V77" s="51"/>
      <c r="W77" s="51"/>
      <c r="X77" s="3">
        <f t="shared" si="6"/>
        <v>0</v>
      </c>
      <c r="Y77" s="4">
        <f t="shared" si="15"/>
        <v>0</v>
      </c>
      <c r="Z77" s="5">
        <f t="shared" si="0"/>
        <v>0</v>
      </c>
      <c r="AA77" s="5">
        <f t="shared" si="1"/>
        <v>0</v>
      </c>
      <c r="AB77" s="18">
        <f t="shared" si="2"/>
        <v>0</v>
      </c>
      <c r="AC77" s="7">
        <f t="shared" si="3"/>
        <v>0</v>
      </c>
      <c r="AD77" s="19"/>
      <c r="AF77" s="23"/>
      <c r="AH77" s="8" t="str">
        <f>seznam!B74</f>
        <v>Chlebek Tomáš</v>
      </c>
    </row>
    <row r="78" spans="2:34" ht="14.25" customHeight="1" thickBot="1">
      <c r="B78" s="11"/>
      <c r="C78" s="29"/>
      <c r="D78" s="28"/>
      <c r="E78" s="28"/>
      <c r="F78" s="20">
        <v>74</v>
      </c>
      <c r="G78" s="21" t="e">
        <f t="shared" si="16"/>
        <v>#N/A</v>
      </c>
      <c r="H78" s="22" t="e">
        <f t="shared" si="17"/>
        <v>#N/A</v>
      </c>
      <c r="I78" s="39" t="e">
        <f t="shared" si="18"/>
        <v>#N/A</v>
      </c>
      <c r="J78" s="40" t="e">
        <f t="shared" si="19"/>
        <v>#N/A</v>
      </c>
      <c r="K78" s="48" t="e">
        <f t="shared" si="20"/>
        <v>#N/A</v>
      </c>
      <c r="L78" s="23"/>
      <c r="M78" s="23"/>
      <c r="N78" s="23"/>
      <c r="O78" s="6">
        <f t="shared" si="13"/>
        <v>27</v>
      </c>
      <c r="P78" s="52"/>
      <c r="Q78" s="52" t="str">
        <f t="shared" si="14"/>
        <v/>
      </c>
      <c r="R78" s="51"/>
      <c r="S78" s="51"/>
      <c r="T78" s="51"/>
      <c r="U78" s="51"/>
      <c r="V78" s="51"/>
      <c r="W78" s="51"/>
      <c r="X78" s="3">
        <f t="shared" si="6"/>
        <v>0</v>
      </c>
      <c r="Y78" s="4">
        <f t="shared" si="15"/>
        <v>0</v>
      </c>
      <c r="Z78" s="5">
        <f t="shared" si="0"/>
        <v>0</v>
      </c>
      <c r="AA78" s="5">
        <f t="shared" si="1"/>
        <v>0</v>
      </c>
      <c r="AB78" s="18">
        <f t="shared" si="2"/>
        <v>0</v>
      </c>
      <c r="AC78" s="7">
        <f t="shared" si="3"/>
        <v>0</v>
      </c>
      <c r="AD78" s="19"/>
      <c r="AF78" s="23"/>
      <c r="AH78" s="8" t="str">
        <f>seznam!B75</f>
        <v>Valošek Tomáš</v>
      </c>
    </row>
    <row r="79" spans="2:34" ht="14.25" customHeight="1" thickBot="1">
      <c r="B79" s="11"/>
      <c r="C79" s="29"/>
      <c r="D79" s="28"/>
      <c r="E79" s="28"/>
      <c r="F79" s="20">
        <v>75</v>
      </c>
      <c r="G79" s="21" t="e">
        <f t="shared" si="16"/>
        <v>#N/A</v>
      </c>
      <c r="H79" s="22" t="e">
        <f t="shared" si="17"/>
        <v>#N/A</v>
      </c>
      <c r="I79" s="39" t="e">
        <f t="shared" si="18"/>
        <v>#N/A</v>
      </c>
      <c r="J79" s="40" t="e">
        <f t="shared" si="19"/>
        <v>#N/A</v>
      </c>
      <c r="K79" s="48" t="e">
        <f t="shared" si="20"/>
        <v>#N/A</v>
      </c>
      <c r="L79" s="23"/>
      <c r="M79" s="23"/>
      <c r="N79" s="23"/>
      <c r="O79" s="6">
        <f t="shared" si="13"/>
        <v>27</v>
      </c>
      <c r="P79" s="52"/>
      <c r="Q79" s="52" t="str">
        <f t="shared" si="14"/>
        <v/>
      </c>
      <c r="R79" s="51"/>
      <c r="S79" s="51"/>
      <c r="T79" s="51"/>
      <c r="U79" s="51"/>
      <c r="V79" s="51"/>
      <c r="W79" s="51"/>
      <c r="X79" s="3">
        <f t="shared" si="6"/>
        <v>0</v>
      </c>
      <c r="Y79" s="4">
        <f t="shared" si="15"/>
        <v>0</v>
      </c>
      <c r="Z79" s="5">
        <f t="shared" si="0"/>
        <v>0</v>
      </c>
      <c r="AA79" s="5">
        <f t="shared" si="1"/>
        <v>0</v>
      </c>
      <c r="AB79" s="18">
        <f t="shared" si="2"/>
        <v>0</v>
      </c>
      <c r="AC79" s="7">
        <f t="shared" si="3"/>
        <v>0</v>
      </c>
      <c r="AD79" s="19"/>
      <c r="AF79" s="23"/>
      <c r="AH79" s="8" t="str">
        <f>seznam!B76</f>
        <v>Straková Nikol</v>
      </c>
    </row>
    <row r="80" spans="2:34" ht="14.25" customHeight="1" thickBot="1">
      <c r="B80" s="11"/>
      <c r="C80" s="29"/>
      <c r="D80" s="28"/>
      <c r="E80" s="28"/>
      <c r="F80" s="20">
        <v>76</v>
      </c>
      <c r="G80" s="21" t="e">
        <f t="shared" si="16"/>
        <v>#N/A</v>
      </c>
      <c r="H80" s="22" t="e">
        <f t="shared" si="17"/>
        <v>#N/A</v>
      </c>
      <c r="I80" s="39" t="e">
        <f t="shared" si="18"/>
        <v>#N/A</v>
      </c>
      <c r="J80" s="40" t="e">
        <f t="shared" si="19"/>
        <v>#N/A</v>
      </c>
      <c r="K80" s="48" t="e">
        <f t="shared" si="20"/>
        <v>#N/A</v>
      </c>
      <c r="L80" s="23"/>
      <c r="M80" s="23"/>
      <c r="N80" s="23"/>
      <c r="O80" s="6">
        <f t="shared" si="13"/>
        <v>27</v>
      </c>
      <c r="P80" s="52"/>
      <c r="Q80" s="52" t="str">
        <f t="shared" si="14"/>
        <v/>
      </c>
      <c r="R80" s="51"/>
      <c r="S80" s="51"/>
      <c r="T80" s="51"/>
      <c r="U80" s="51"/>
      <c r="V80" s="51"/>
      <c r="W80" s="51"/>
      <c r="X80" s="3">
        <f t="shared" si="6"/>
        <v>0</v>
      </c>
      <c r="Y80" s="4">
        <f t="shared" si="15"/>
        <v>0</v>
      </c>
      <c r="Z80" s="5">
        <f t="shared" si="0"/>
        <v>0</v>
      </c>
      <c r="AA80" s="5">
        <f t="shared" si="1"/>
        <v>0</v>
      </c>
      <c r="AB80" s="18">
        <f t="shared" si="2"/>
        <v>0</v>
      </c>
      <c r="AC80" s="7">
        <f t="shared" si="3"/>
        <v>0</v>
      </c>
      <c r="AD80" s="19"/>
      <c r="AF80" s="23"/>
      <c r="AH80" s="8" t="str">
        <f>seznam!B77</f>
        <v>Ožana Roman</v>
      </c>
    </row>
    <row r="81" spans="2:34" ht="14.25" customHeight="1" thickBot="1">
      <c r="B81" s="11"/>
      <c r="C81" s="29"/>
      <c r="D81" s="28"/>
      <c r="E81" s="28"/>
      <c r="F81" s="20">
        <v>77</v>
      </c>
      <c r="G81" s="21" t="e">
        <f t="shared" si="16"/>
        <v>#N/A</v>
      </c>
      <c r="H81" s="22" t="e">
        <f t="shared" si="17"/>
        <v>#N/A</v>
      </c>
      <c r="I81" s="39" t="e">
        <f t="shared" si="18"/>
        <v>#N/A</v>
      </c>
      <c r="J81" s="40" t="e">
        <f t="shared" si="19"/>
        <v>#N/A</v>
      </c>
      <c r="K81" s="48" t="e">
        <f t="shared" si="20"/>
        <v>#N/A</v>
      </c>
      <c r="L81" s="23"/>
      <c r="M81" s="23"/>
      <c r="N81" s="23"/>
      <c r="O81" s="6">
        <f t="shared" si="13"/>
        <v>27</v>
      </c>
      <c r="P81" s="52"/>
      <c r="Q81" s="52" t="str">
        <f t="shared" si="14"/>
        <v/>
      </c>
      <c r="R81" s="51"/>
      <c r="S81" s="51"/>
      <c r="T81" s="51"/>
      <c r="U81" s="51"/>
      <c r="V81" s="51"/>
      <c r="W81" s="51"/>
      <c r="X81" s="3">
        <f t="shared" si="6"/>
        <v>0</v>
      </c>
      <c r="Y81" s="4">
        <f t="shared" si="15"/>
        <v>0</v>
      </c>
      <c r="Z81" s="5">
        <f t="shared" si="0"/>
        <v>0</v>
      </c>
      <c r="AA81" s="5">
        <f t="shared" si="1"/>
        <v>0</v>
      </c>
      <c r="AB81" s="18">
        <f t="shared" si="2"/>
        <v>0</v>
      </c>
      <c r="AC81" s="7">
        <f t="shared" si="3"/>
        <v>0</v>
      </c>
      <c r="AD81" s="19"/>
      <c r="AF81" s="23"/>
      <c r="AH81" s="8" t="str">
        <f>seznam!B78</f>
        <v>Ivan Ivo</v>
      </c>
    </row>
    <row r="82" spans="2:34" ht="14.25" customHeight="1" thickBot="1">
      <c r="B82" s="11"/>
      <c r="C82" s="29"/>
      <c r="D82" s="28"/>
      <c r="E82" s="28"/>
      <c r="F82" s="20">
        <v>78</v>
      </c>
      <c r="G82" s="21" t="e">
        <f t="shared" si="16"/>
        <v>#N/A</v>
      </c>
      <c r="H82" s="22" t="e">
        <f t="shared" si="17"/>
        <v>#N/A</v>
      </c>
      <c r="I82" s="39" t="e">
        <f t="shared" si="18"/>
        <v>#N/A</v>
      </c>
      <c r="J82" s="40" t="e">
        <f t="shared" si="19"/>
        <v>#N/A</v>
      </c>
      <c r="K82" s="48" t="e">
        <f t="shared" si="20"/>
        <v>#N/A</v>
      </c>
      <c r="L82" s="23"/>
      <c r="M82" s="23"/>
      <c r="N82" s="23"/>
      <c r="O82" s="6">
        <f t="shared" si="13"/>
        <v>27</v>
      </c>
      <c r="P82" s="52"/>
      <c r="Q82" s="52" t="str">
        <f t="shared" si="14"/>
        <v/>
      </c>
      <c r="R82" s="51"/>
      <c r="S82" s="51"/>
      <c r="T82" s="51"/>
      <c r="U82" s="51"/>
      <c r="V82" s="51"/>
      <c r="W82" s="51"/>
      <c r="X82" s="3">
        <f t="shared" si="6"/>
        <v>0</v>
      </c>
      <c r="Y82" s="4">
        <f t="shared" si="15"/>
        <v>0</v>
      </c>
      <c r="Z82" s="5">
        <f t="shared" si="0"/>
        <v>0</v>
      </c>
      <c r="AA82" s="5">
        <f t="shared" si="1"/>
        <v>0</v>
      </c>
      <c r="AB82" s="18">
        <f t="shared" si="2"/>
        <v>0</v>
      </c>
      <c r="AC82" s="7">
        <f t="shared" si="3"/>
        <v>0</v>
      </c>
      <c r="AD82" s="19"/>
      <c r="AF82" s="23"/>
      <c r="AH82" s="8">
        <f>seznam!B79</f>
        <v>0</v>
      </c>
    </row>
    <row r="83" spans="2:34" ht="14.25" customHeight="1" thickBot="1">
      <c r="B83" s="11"/>
      <c r="C83" s="29"/>
      <c r="D83" s="28"/>
      <c r="E83" s="28"/>
      <c r="F83" s="20">
        <v>79</v>
      </c>
      <c r="G83" s="21" t="e">
        <f t="shared" si="16"/>
        <v>#N/A</v>
      </c>
      <c r="H83" s="22" t="e">
        <f t="shared" si="17"/>
        <v>#N/A</v>
      </c>
      <c r="I83" s="39" t="e">
        <f t="shared" si="18"/>
        <v>#N/A</v>
      </c>
      <c r="J83" s="40" t="e">
        <f t="shared" si="19"/>
        <v>#N/A</v>
      </c>
      <c r="K83" s="48" t="e">
        <f t="shared" si="20"/>
        <v>#N/A</v>
      </c>
      <c r="L83" s="23"/>
      <c r="M83" s="23"/>
      <c r="N83" s="23"/>
      <c r="O83" s="6">
        <f t="shared" si="13"/>
        <v>27</v>
      </c>
      <c r="P83" s="52"/>
      <c r="Q83" s="52" t="str">
        <f t="shared" si="14"/>
        <v/>
      </c>
      <c r="R83" s="51"/>
      <c r="S83" s="51"/>
      <c r="T83" s="51"/>
      <c r="U83" s="51"/>
      <c r="V83" s="51"/>
      <c r="W83" s="51"/>
      <c r="X83" s="3">
        <f t="shared" si="6"/>
        <v>0</v>
      </c>
      <c r="Y83" s="4">
        <f t="shared" si="15"/>
        <v>0</v>
      </c>
      <c r="Z83" s="5">
        <f t="shared" si="0"/>
        <v>0</v>
      </c>
      <c r="AA83" s="5">
        <f t="shared" si="1"/>
        <v>0</v>
      </c>
      <c r="AB83" s="18">
        <f t="shared" si="2"/>
        <v>0</v>
      </c>
      <c r="AC83" s="7">
        <f t="shared" si="3"/>
        <v>0</v>
      </c>
      <c r="AD83" s="19"/>
      <c r="AF83" s="23"/>
      <c r="AH83" s="8">
        <f>seznam!B80</f>
        <v>0</v>
      </c>
    </row>
    <row r="84" spans="2:34" ht="14.25" customHeight="1" thickBot="1">
      <c r="B84" s="11"/>
      <c r="C84" s="29"/>
      <c r="D84" s="28"/>
      <c r="E84" s="28"/>
      <c r="F84" s="20">
        <v>80</v>
      </c>
      <c r="G84" s="21" t="e">
        <f t="shared" si="16"/>
        <v>#N/A</v>
      </c>
      <c r="H84" s="22" t="e">
        <f t="shared" si="17"/>
        <v>#N/A</v>
      </c>
      <c r="I84" s="39" t="e">
        <f t="shared" si="18"/>
        <v>#N/A</v>
      </c>
      <c r="J84" s="40" t="e">
        <f t="shared" si="19"/>
        <v>#N/A</v>
      </c>
      <c r="K84" s="48" t="e">
        <f t="shared" si="20"/>
        <v>#N/A</v>
      </c>
      <c r="L84" s="23"/>
      <c r="M84" s="23"/>
      <c r="N84" s="23"/>
      <c r="O84" s="6">
        <f t="shared" si="13"/>
        <v>27</v>
      </c>
      <c r="P84" s="52"/>
      <c r="Q84" s="52" t="str">
        <f t="shared" si="14"/>
        <v/>
      </c>
      <c r="R84" s="51"/>
      <c r="S84" s="51"/>
      <c r="T84" s="51"/>
      <c r="U84" s="51"/>
      <c r="V84" s="51"/>
      <c r="W84" s="51"/>
      <c r="X84" s="3">
        <f t="shared" si="6"/>
        <v>0</v>
      </c>
      <c r="Y84" s="4">
        <f t="shared" si="15"/>
        <v>0</v>
      </c>
      <c r="Z84" s="5">
        <f t="shared" si="0"/>
        <v>0</v>
      </c>
      <c r="AA84" s="5">
        <f t="shared" si="1"/>
        <v>0</v>
      </c>
      <c r="AB84" s="18">
        <f t="shared" si="2"/>
        <v>0</v>
      </c>
      <c r="AC84" s="7">
        <f t="shared" si="3"/>
        <v>0</v>
      </c>
      <c r="AD84" s="19"/>
      <c r="AF84" s="23"/>
      <c r="AH84" s="8">
        <f>seznam!B81</f>
        <v>0</v>
      </c>
    </row>
    <row r="85" spans="2:34" ht="14.25" customHeight="1" thickBot="1">
      <c r="B85" s="11"/>
      <c r="C85" s="29"/>
      <c r="D85" s="28"/>
      <c r="E85" s="28"/>
      <c r="F85" s="20">
        <v>81</v>
      </c>
      <c r="G85" s="21" t="e">
        <f t="shared" si="16"/>
        <v>#N/A</v>
      </c>
      <c r="H85" s="22" t="e">
        <f t="shared" si="17"/>
        <v>#N/A</v>
      </c>
      <c r="I85" s="39" t="e">
        <f t="shared" si="18"/>
        <v>#N/A</v>
      </c>
      <c r="J85" s="40" t="e">
        <f t="shared" si="19"/>
        <v>#N/A</v>
      </c>
      <c r="K85" s="48" t="e">
        <f t="shared" si="20"/>
        <v>#N/A</v>
      </c>
      <c r="L85" s="23"/>
      <c r="M85" s="23"/>
      <c r="N85" s="23"/>
      <c r="O85" s="6">
        <f t="shared" si="13"/>
        <v>27</v>
      </c>
      <c r="P85" s="52"/>
      <c r="Q85" s="52" t="str">
        <f t="shared" si="14"/>
        <v/>
      </c>
      <c r="R85" s="51"/>
      <c r="S85" s="51"/>
      <c r="T85" s="51"/>
      <c r="U85" s="51"/>
      <c r="V85" s="51"/>
      <c r="W85" s="51"/>
      <c r="X85" s="3">
        <f t="shared" si="6"/>
        <v>0</v>
      </c>
      <c r="Y85" s="4">
        <f t="shared" si="15"/>
        <v>0</v>
      </c>
      <c r="Z85" s="5">
        <f t="shared" si="0"/>
        <v>0</v>
      </c>
      <c r="AA85" s="5">
        <f t="shared" si="1"/>
        <v>0</v>
      </c>
      <c r="AB85" s="18">
        <f t="shared" si="2"/>
        <v>0</v>
      </c>
      <c r="AC85" s="7">
        <f t="shared" si="3"/>
        <v>0</v>
      </c>
      <c r="AD85" s="19"/>
      <c r="AF85" s="23"/>
      <c r="AH85" s="8">
        <f>seznam!B82</f>
        <v>0</v>
      </c>
    </row>
    <row r="86" spans="2:34" ht="14.25" customHeight="1" thickBot="1">
      <c r="B86" s="11"/>
      <c r="C86" s="29"/>
      <c r="D86" s="28"/>
      <c r="E86" s="28"/>
      <c r="F86" s="20">
        <v>82</v>
      </c>
      <c r="G86" s="21" t="e">
        <f t="shared" si="16"/>
        <v>#N/A</v>
      </c>
      <c r="H86" s="22" t="e">
        <f t="shared" si="17"/>
        <v>#N/A</v>
      </c>
      <c r="I86" s="39" t="e">
        <f t="shared" si="18"/>
        <v>#N/A</v>
      </c>
      <c r="J86" s="40" t="e">
        <f t="shared" si="19"/>
        <v>#N/A</v>
      </c>
      <c r="K86" s="48" t="e">
        <f t="shared" si="20"/>
        <v>#N/A</v>
      </c>
      <c r="L86" s="23"/>
      <c r="M86" s="23"/>
      <c r="N86" s="23"/>
      <c r="O86" s="6">
        <f t="shared" si="13"/>
        <v>27</v>
      </c>
      <c r="P86" s="52"/>
      <c r="Q86" s="52" t="str">
        <f t="shared" si="14"/>
        <v/>
      </c>
      <c r="R86" s="51"/>
      <c r="S86" s="51"/>
      <c r="T86" s="51"/>
      <c r="U86" s="51"/>
      <c r="V86" s="51"/>
      <c r="W86" s="51"/>
      <c r="X86" s="3">
        <f t="shared" si="6"/>
        <v>0</v>
      </c>
      <c r="Y86" s="4">
        <f t="shared" si="15"/>
        <v>0</v>
      </c>
      <c r="Z86" s="5">
        <f t="shared" si="0"/>
        <v>0</v>
      </c>
      <c r="AA86" s="5">
        <f t="shared" si="1"/>
        <v>0</v>
      </c>
      <c r="AB86" s="18">
        <f t="shared" si="2"/>
        <v>0</v>
      </c>
      <c r="AC86" s="7">
        <f t="shared" si="3"/>
        <v>0</v>
      </c>
      <c r="AD86" s="19"/>
      <c r="AF86" s="23"/>
      <c r="AH86" s="8">
        <f>seznam!B83</f>
        <v>0</v>
      </c>
    </row>
    <row r="87" spans="2:34" ht="14.25" customHeight="1" thickBot="1">
      <c r="B87" s="11"/>
      <c r="C87" s="29"/>
      <c r="D87" s="28"/>
      <c r="E87" s="28"/>
      <c r="F87" s="20">
        <v>83</v>
      </c>
      <c r="G87" s="21" t="e">
        <f t="shared" si="16"/>
        <v>#N/A</v>
      </c>
      <c r="H87" s="22" t="e">
        <f t="shared" si="17"/>
        <v>#N/A</v>
      </c>
      <c r="I87" s="39" t="e">
        <f t="shared" si="18"/>
        <v>#N/A</v>
      </c>
      <c r="J87" s="40" t="e">
        <f t="shared" si="19"/>
        <v>#N/A</v>
      </c>
      <c r="K87" s="48" t="e">
        <f t="shared" si="20"/>
        <v>#N/A</v>
      </c>
      <c r="L87" s="23"/>
      <c r="M87" s="23"/>
      <c r="N87" s="23"/>
      <c r="O87" s="6">
        <f t="shared" si="13"/>
        <v>27</v>
      </c>
      <c r="P87" s="52"/>
      <c r="Q87" s="52" t="str">
        <f t="shared" si="14"/>
        <v/>
      </c>
      <c r="R87" s="51"/>
      <c r="S87" s="51"/>
      <c r="T87" s="51"/>
      <c r="U87" s="51"/>
      <c r="V87" s="51"/>
      <c r="W87" s="51"/>
      <c r="X87" s="3">
        <f t="shared" si="6"/>
        <v>0</v>
      </c>
      <c r="Y87" s="4">
        <f t="shared" si="15"/>
        <v>0</v>
      </c>
      <c r="Z87" s="5">
        <f t="shared" si="0"/>
        <v>0</v>
      </c>
      <c r="AA87" s="5">
        <f t="shared" si="1"/>
        <v>0</v>
      </c>
      <c r="AB87" s="18">
        <f t="shared" si="2"/>
        <v>0</v>
      </c>
      <c r="AC87" s="7">
        <f t="shared" si="3"/>
        <v>0</v>
      </c>
      <c r="AD87" s="19"/>
      <c r="AF87" s="23"/>
      <c r="AH87" s="8">
        <f>seznam!B84</f>
        <v>0</v>
      </c>
    </row>
    <row r="88" spans="2:34" ht="14.25" customHeight="1" thickBot="1">
      <c r="B88" s="11"/>
      <c r="C88" s="29"/>
      <c r="D88" s="28"/>
      <c r="E88" s="28"/>
      <c r="F88" s="20">
        <v>84</v>
      </c>
      <c r="G88" s="21" t="e">
        <f t="shared" si="16"/>
        <v>#N/A</v>
      </c>
      <c r="H88" s="22" t="e">
        <f t="shared" si="17"/>
        <v>#N/A</v>
      </c>
      <c r="I88" s="39" t="e">
        <f t="shared" si="18"/>
        <v>#N/A</v>
      </c>
      <c r="J88" s="40" t="e">
        <f t="shared" si="19"/>
        <v>#N/A</v>
      </c>
      <c r="K88" s="48" t="e">
        <f t="shared" si="20"/>
        <v>#N/A</v>
      </c>
      <c r="L88" s="23"/>
      <c r="M88" s="23"/>
      <c r="N88" s="23"/>
      <c r="O88" s="6">
        <f t="shared" si="13"/>
        <v>27</v>
      </c>
      <c r="P88" s="52"/>
      <c r="Q88" s="52" t="str">
        <f t="shared" si="14"/>
        <v/>
      </c>
      <c r="R88" s="51"/>
      <c r="S88" s="51"/>
      <c r="T88" s="51"/>
      <c r="U88" s="51"/>
      <c r="V88" s="51"/>
      <c r="W88" s="51"/>
      <c r="X88" s="3">
        <f t="shared" si="6"/>
        <v>0</v>
      </c>
      <c r="Y88" s="4">
        <f t="shared" si="15"/>
        <v>0</v>
      </c>
      <c r="Z88" s="5">
        <f t="shared" si="0"/>
        <v>0</v>
      </c>
      <c r="AA88" s="5">
        <f t="shared" si="1"/>
        <v>0</v>
      </c>
      <c r="AB88" s="18">
        <f t="shared" si="2"/>
        <v>0</v>
      </c>
      <c r="AC88" s="7">
        <f t="shared" si="3"/>
        <v>0</v>
      </c>
      <c r="AD88" s="19"/>
      <c r="AF88" s="23"/>
      <c r="AH88" s="8">
        <f>seznam!B85</f>
        <v>0</v>
      </c>
    </row>
    <row r="89" spans="2:34" ht="14.25" customHeight="1" thickBot="1">
      <c r="B89" s="11"/>
      <c r="C89" s="29"/>
      <c r="D89" s="28"/>
      <c r="E89" s="28"/>
      <c r="F89" s="20">
        <v>85</v>
      </c>
      <c r="G89" s="21" t="e">
        <f t="shared" si="16"/>
        <v>#N/A</v>
      </c>
      <c r="H89" s="22" t="e">
        <f t="shared" si="17"/>
        <v>#N/A</v>
      </c>
      <c r="I89" s="39" t="e">
        <f t="shared" si="18"/>
        <v>#N/A</v>
      </c>
      <c r="J89" s="40" t="e">
        <f t="shared" si="19"/>
        <v>#N/A</v>
      </c>
      <c r="K89" s="48" t="e">
        <f t="shared" si="20"/>
        <v>#N/A</v>
      </c>
      <c r="L89" s="23"/>
      <c r="M89" s="23"/>
      <c r="N89" s="23"/>
      <c r="O89" s="6">
        <f t="shared" si="13"/>
        <v>27</v>
      </c>
      <c r="P89" s="52"/>
      <c r="Q89" s="52" t="str">
        <f t="shared" si="14"/>
        <v/>
      </c>
      <c r="R89" s="51"/>
      <c r="S89" s="51"/>
      <c r="T89" s="51"/>
      <c r="U89" s="51"/>
      <c r="V89" s="51"/>
      <c r="W89" s="51"/>
      <c r="X89" s="3">
        <f t="shared" si="6"/>
        <v>0</v>
      </c>
      <c r="Y89" s="4">
        <f t="shared" si="15"/>
        <v>0</v>
      </c>
      <c r="Z89" s="5">
        <f t="shared" si="0"/>
        <v>0</v>
      </c>
      <c r="AA89" s="5">
        <f t="shared" si="1"/>
        <v>0</v>
      </c>
      <c r="AB89" s="18">
        <f t="shared" si="2"/>
        <v>0</v>
      </c>
      <c r="AC89" s="7">
        <f t="shared" si="3"/>
        <v>0</v>
      </c>
      <c r="AD89" s="19"/>
      <c r="AF89" s="23"/>
      <c r="AH89" s="8">
        <f>seznam!B86</f>
        <v>0</v>
      </c>
    </row>
    <row r="90" spans="2:34" ht="14.25" customHeight="1" thickBot="1">
      <c r="B90" s="11"/>
      <c r="C90" s="29"/>
      <c r="D90" s="28"/>
      <c r="E90" s="28"/>
      <c r="F90" s="20">
        <v>86</v>
      </c>
      <c r="G90" s="21" t="e">
        <f t="shared" si="16"/>
        <v>#N/A</v>
      </c>
      <c r="H90" s="22" t="e">
        <f t="shared" si="17"/>
        <v>#N/A</v>
      </c>
      <c r="I90" s="39" t="e">
        <f t="shared" si="18"/>
        <v>#N/A</v>
      </c>
      <c r="J90" s="40" t="e">
        <f t="shared" si="19"/>
        <v>#N/A</v>
      </c>
      <c r="K90" s="48" t="e">
        <f t="shared" si="20"/>
        <v>#N/A</v>
      </c>
      <c r="L90" s="23"/>
      <c r="M90" s="23"/>
      <c r="N90" s="23"/>
      <c r="O90" s="6">
        <f t="shared" si="13"/>
        <v>27</v>
      </c>
      <c r="P90" s="52"/>
      <c r="Q90" s="52" t="str">
        <f t="shared" si="14"/>
        <v/>
      </c>
      <c r="R90" s="51"/>
      <c r="S90" s="51"/>
      <c r="T90" s="51"/>
      <c r="U90" s="51"/>
      <c r="V90" s="51"/>
      <c r="W90" s="51"/>
      <c r="X90" s="3">
        <f t="shared" si="6"/>
        <v>0</v>
      </c>
      <c r="Y90" s="4">
        <f t="shared" si="15"/>
        <v>0</v>
      </c>
      <c r="Z90" s="5">
        <f t="shared" si="0"/>
        <v>0</v>
      </c>
      <c r="AA90" s="5">
        <f t="shared" si="1"/>
        <v>0</v>
      </c>
      <c r="AB90" s="18">
        <f t="shared" si="2"/>
        <v>0</v>
      </c>
      <c r="AC90" s="7">
        <f t="shared" si="3"/>
        <v>0</v>
      </c>
      <c r="AD90" s="19"/>
      <c r="AF90" s="23"/>
      <c r="AH90" s="8">
        <f>seznam!B87</f>
        <v>0</v>
      </c>
    </row>
    <row r="91" spans="2:34" ht="14.25" customHeight="1" thickBot="1">
      <c r="B91" s="11"/>
      <c r="C91" s="29"/>
      <c r="D91" s="28"/>
      <c r="E91" s="28"/>
      <c r="F91" s="20">
        <v>87</v>
      </c>
      <c r="G91" s="21" t="e">
        <f t="shared" si="16"/>
        <v>#N/A</v>
      </c>
      <c r="H91" s="22" t="e">
        <f t="shared" si="17"/>
        <v>#N/A</v>
      </c>
      <c r="I91" s="39" t="e">
        <f t="shared" si="18"/>
        <v>#N/A</v>
      </c>
      <c r="J91" s="40" t="e">
        <f t="shared" si="19"/>
        <v>#N/A</v>
      </c>
      <c r="K91" s="48" t="e">
        <f t="shared" si="20"/>
        <v>#N/A</v>
      </c>
      <c r="L91" s="23"/>
      <c r="M91" s="23"/>
      <c r="N91" s="23"/>
      <c r="O91" s="6">
        <f t="shared" si="13"/>
        <v>27</v>
      </c>
      <c r="P91" s="52"/>
      <c r="Q91" s="52" t="str">
        <f t="shared" si="14"/>
        <v/>
      </c>
      <c r="R91" s="51"/>
      <c r="S91" s="51"/>
      <c r="T91" s="51"/>
      <c r="U91" s="51"/>
      <c r="V91" s="51"/>
      <c r="W91" s="51"/>
      <c r="X91" s="3">
        <f t="shared" si="6"/>
        <v>0</v>
      </c>
      <c r="Y91" s="4">
        <f t="shared" si="15"/>
        <v>0</v>
      </c>
      <c r="Z91" s="5">
        <f t="shared" si="0"/>
        <v>0</v>
      </c>
      <c r="AA91" s="5">
        <f t="shared" si="1"/>
        <v>0</v>
      </c>
      <c r="AB91" s="18">
        <f t="shared" si="2"/>
        <v>0</v>
      </c>
      <c r="AC91" s="7">
        <f t="shared" si="3"/>
        <v>0</v>
      </c>
      <c r="AD91" s="19"/>
      <c r="AF91" s="23"/>
      <c r="AH91" s="8">
        <f>seznam!B88</f>
        <v>0</v>
      </c>
    </row>
    <row r="92" spans="2:34" ht="14.25" customHeight="1" thickBot="1">
      <c r="B92" s="11"/>
      <c r="C92" s="29"/>
      <c r="D92" s="28"/>
      <c r="E92" s="28"/>
      <c r="F92" s="20">
        <v>88</v>
      </c>
      <c r="G92" s="21" t="e">
        <f t="shared" si="16"/>
        <v>#N/A</v>
      </c>
      <c r="H92" s="22" t="e">
        <f t="shared" si="17"/>
        <v>#N/A</v>
      </c>
      <c r="I92" s="39" t="e">
        <f t="shared" si="18"/>
        <v>#N/A</v>
      </c>
      <c r="J92" s="40" t="e">
        <f t="shared" si="19"/>
        <v>#N/A</v>
      </c>
      <c r="K92" s="48" t="e">
        <f t="shared" si="20"/>
        <v>#N/A</v>
      </c>
      <c r="L92" s="23"/>
      <c r="M92" s="23"/>
      <c r="N92" s="23"/>
      <c r="O92" s="6">
        <f t="shared" si="13"/>
        <v>27</v>
      </c>
      <c r="P92" s="52"/>
      <c r="Q92" s="52" t="str">
        <f t="shared" si="14"/>
        <v/>
      </c>
      <c r="R92" s="51"/>
      <c r="S92" s="51"/>
      <c r="T92" s="51"/>
      <c r="U92" s="51"/>
      <c r="V92" s="51"/>
      <c r="W92" s="51"/>
      <c r="X92" s="3">
        <f t="shared" si="6"/>
        <v>0</v>
      </c>
      <c r="Y92" s="4">
        <f t="shared" si="15"/>
        <v>0</v>
      </c>
      <c r="Z92" s="5">
        <f t="shared" si="0"/>
        <v>0</v>
      </c>
      <c r="AA92" s="5">
        <f t="shared" si="1"/>
        <v>0</v>
      </c>
      <c r="AB92" s="18">
        <f t="shared" si="2"/>
        <v>0</v>
      </c>
      <c r="AC92" s="7">
        <f t="shared" si="3"/>
        <v>0</v>
      </c>
      <c r="AD92" s="19"/>
      <c r="AF92" s="23"/>
      <c r="AH92" s="8">
        <f>seznam!B89</f>
        <v>0</v>
      </c>
    </row>
    <row r="93" spans="2:34" ht="14.25" customHeight="1" thickBot="1">
      <c r="B93" s="11"/>
      <c r="C93" s="29"/>
      <c r="D93" s="28"/>
      <c r="E93" s="28"/>
      <c r="F93" s="20">
        <v>89</v>
      </c>
      <c r="G93" s="21" t="e">
        <f t="shared" si="16"/>
        <v>#N/A</v>
      </c>
      <c r="H93" s="22" t="e">
        <f t="shared" si="17"/>
        <v>#N/A</v>
      </c>
      <c r="I93" s="39" t="e">
        <f t="shared" si="18"/>
        <v>#N/A</v>
      </c>
      <c r="J93" s="40" t="e">
        <f t="shared" si="19"/>
        <v>#N/A</v>
      </c>
      <c r="K93" s="48" t="e">
        <f t="shared" si="20"/>
        <v>#N/A</v>
      </c>
      <c r="L93" s="23"/>
      <c r="M93" s="23"/>
      <c r="N93" s="23"/>
      <c r="O93" s="6">
        <f t="shared" si="13"/>
        <v>27</v>
      </c>
      <c r="P93" s="52"/>
      <c r="Q93" s="52" t="str">
        <f t="shared" si="14"/>
        <v/>
      </c>
      <c r="R93" s="51"/>
      <c r="S93" s="51"/>
      <c r="T93" s="51"/>
      <c r="U93" s="51"/>
      <c r="V93" s="51"/>
      <c r="W93" s="51"/>
      <c r="X93" s="3">
        <f t="shared" si="6"/>
        <v>0</v>
      </c>
      <c r="Y93" s="4">
        <f t="shared" si="15"/>
        <v>0</v>
      </c>
      <c r="Z93" s="5">
        <f t="shared" si="0"/>
        <v>0</v>
      </c>
      <c r="AA93" s="5">
        <f t="shared" si="1"/>
        <v>0</v>
      </c>
      <c r="AB93" s="18">
        <f t="shared" si="2"/>
        <v>0</v>
      </c>
      <c r="AC93" s="7">
        <f t="shared" si="3"/>
        <v>0</v>
      </c>
      <c r="AD93" s="19"/>
      <c r="AF93" s="23"/>
      <c r="AH93" s="8">
        <f>seznam!B90</f>
        <v>0</v>
      </c>
    </row>
    <row r="94" spans="2:34" ht="14.25" customHeight="1" thickBot="1">
      <c r="B94" s="11"/>
      <c r="C94" s="29"/>
      <c r="D94" s="28"/>
      <c r="E94" s="28"/>
      <c r="F94" s="20">
        <v>90</v>
      </c>
      <c r="G94" s="21" t="e">
        <f t="shared" si="16"/>
        <v>#N/A</v>
      </c>
      <c r="H94" s="22" t="e">
        <f t="shared" si="17"/>
        <v>#N/A</v>
      </c>
      <c r="I94" s="39" t="e">
        <f t="shared" si="18"/>
        <v>#N/A</v>
      </c>
      <c r="J94" s="40" t="e">
        <f t="shared" si="19"/>
        <v>#N/A</v>
      </c>
      <c r="K94" s="48" t="e">
        <f t="shared" si="20"/>
        <v>#N/A</v>
      </c>
      <c r="L94" s="23"/>
      <c r="M94" s="23"/>
      <c r="N94" s="23"/>
      <c r="O94" s="6">
        <f t="shared" si="13"/>
        <v>27</v>
      </c>
      <c r="P94" s="52"/>
      <c r="Q94" s="52" t="str">
        <f t="shared" si="14"/>
        <v/>
      </c>
      <c r="R94" s="51"/>
      <c r="S94" s="51"/>
      <c r="T94" s="51"/>
      <c r="U94" s="51"/>
      <c r="V94" s="51"/>
      <c r="W94" s="51"/>
      <c r="X94" s="3">
        <f t="shared" si="6"/>
        <v>0</v>
      </c>
      <c r="Y94" s="4">
        <f t="shared" si="15"/>
        <v>0</v>
      </c>
      <c r="Z94" s="5">
        <f t="shared" si="0"/>
        <v>0</v>
      </c>
      <c r="AA94" s="5">
        <f t="shared" si="1"/>
        <v>0</v>
      </c>
      <c r="AB94" s="18">
        <f t="shared" si="2"/>
        <v>0</v>
      </c>
      <c r="AC94" s="7">
        <f t="shared" si="3"/>
        <v>0</v>
      </c>
      <c r="AD94" s="19"/>
      <c r="AF94" s="23"/>
      <c r="AH94" s="8">
        <f>seznam!B91</f>
        <v>0</v>
      </c>
    </row>
    <row r="95" spans="2:34" ht="14.25" customHeight="1" thickBot="1">
      <c r="B95" s="11"/>
      <c r="C95" s="29"/>
      <c r="D95" s="28"/>
      <c r="E95" s="28"/>
      <c r="F95" s="20">
        <v>91</v>
      </c>
      <c r="G95" s="21" t="e">
        <f t="shared" si="16"/>
        <v>#N/A</v>
      </c>
      <c r="H95" s="22" t="e">
        <f t="shared" si="17"/>
        <v>#N/A</v>
      </c>
      <c r="I95" s="39" t="e">
        <f t="shared" si="18"/>
        <v>#N/A</v>
      </c>
      <c r="J95" s="40" t="e">
        <f t="shared" si="19"/>
        <v>#N/A</v>
      </c>
      <c r="K95" s="48" t="e">
        <f t="shared" si="20"/>
        <v>#N/A</v>
      </c>
      <c r="L95" s="23"/>
      <c r="M95" s="23"/>
      <c r="N95" s="23"/>
      <c r="O95" s="6">
        <f t="shared" si="13"/>
        <v>27</v>
      </c>
      <c r="P95" s="52"/>
      <c r="Q95" s="52" t="str">
        <f t="shared" si="14"/>
        <v/>
      </c>
      <c r="R95" s="51"/>
      <c r="S95" s="51"/>
      <c r="T95" s="51"/>
      <c r="U95" s="51"/>
      <c r="V95" s="51"/>
      <c r="W95" s="51"/>
      <c r="X95" s="3">
        <f t="shared" si="6"/>
        <v>0</v>
      </c>
      <c r="Y95" s="4">
        <f t="shared" si="15"/>
        <v>0</v>
      </c>
      <c r="Z95" s="5">
        <f t="shared" si="0"/>
        <v>0</v>
      </c>
      <c r="AA95" s="5">
        <f t="shared" si="1"/>
        <v>0</v>
      </c>
      <c r="AB95" s="18">
        <f t="shared" si="2"/>
        <v>0</v>
      </c>
      <c r="AC95" s="7">
        <f t="shared" si="3"/>
        <v>0</v>
      </c>
      <c r="AD95" s="19"/>
      <c r="AF95" s="23"/>
      <c r="AH95" s="8">
        <f>seznam!B92</f>
        <v>0</v>
      </c>
    </row>
    <row r="96" spans="2:34" ht="14.25" customHeight="1" thickBot="1">
      <c r="B96" s="11"/>
      <c r="C96" s="29"/>
      <c r="D96" s="28"/>
      <c r="E96" s="28"/>
      <c r="F96" s="20">
        <v>92</v>
      </c>
      <c r="G96" s="21" t="e">
        <f t="shared" si="16"/>
        <v>#N/A</v>
      </c>
      <c r="H96" s="22" t="e">
        <f t="shared" si="17"/>
        <v>#N/A</v>
      </c>
      <c r="I96" s="39" t="e">
        <f t="shared" si="18"/>
        <v>#N/A</v>
      </c>
      <c r="J96" s="40" t="e">
        <f t="shared" si="19"/>
        <v>#N/A</v>
      </c>
      <c r="K96" s="48" t="e">
        <f t="shared" si="20"/>
        <v>#N/A</v>
      </c>
      <c r="L96" s="23"/>
      <c r="M96" s="23"/>
      <c r="N96" s="23"/>
      <c r="O96" s="6">
        <f t="shared" si="13"/>
        <v>27</v>
      </c>
      <c r="P96" s="52"/>
      <c r="Q96" s="52" t="str">
        <f t="shared" si="14"/>
        <v/>
      </c>
      <c r="R96" s="51"/>
      <c r="S96" s="51"/>
      <c r="T96" s="51"/>
      <c r="U96" s="51"/>
      <c r="V96" s="51"/>
      <c r="W96" s="51"/>
      <c r="X96" s="3">
        <f t="shared" si="6"/>
        <v>0</v>
      </c>
      <c r="Y96" s="4">
        <f t="shared" si="15"/>
        <v>0</v>
      </c>
      <c r="Z96" s="5">
        <f t="shared" si="0"/>
        <v>0</v>
      </c>
      <c r="AA96" s="5">
        <f t="shared" si="1"/>
        <v>0</v>
      </c>
      <c r="AB96" s="18">
        <f t="shared" si="2"/>
        <v>0</v>
      </c>
      <c r="AC96" s="7">
        <f t="shared" si="3"/>
        <v>0</v>
      </c>
      <c r="AD96" s="19"/>
      <c r="AF96" s="23"/>
      <c r="AH96" s="8">
        <f>seznam!B93</f>
        <v>0</v>
      </c>
    </row>
    <row r="97" spans="2:34" ht="14.25" customHeight="1" thickBot="1">
      <c r="B97" s="11"/>
      <c r="C97" s="29"/>
      <c r="D97" s="28"/>
      <c r="E97" s="28"/>
      <c r="F97" s="20">
        <v>93</v>
      </c>
      <c r="G97" s="21" t="e">
        <f t="shared" si="16"/>
        <v>#N/A</v>
      </c>
      <c r="H97" s="22" t="e">
        <f t="shared" si="17"/>
        <v>#N/A</v>
      </c>
      <c r="I97" s="39" t="e">
        <f t="shared" si="18"/>
        <v>#N/A</v>
      </c>
      <c r="J97" s="40" t="e">
        <f t="shared" si="19"/>
        <v>#N/A</v>
      </c>
      <c r="K97" s="48" t="e">
        <f t="shared" si="20"/>
        <v>#N/A</v>
      </c>
      <c r="L97" s="23"/>
      <c r="M97" s="23"/>
      <c r="N97" s="23"/>
      <c r="O97" s="6">
        <f t="shared" si="13"/>
        <v>27</v>
      </c>
      <c r="P97" s="52"/>
      <c r="Q97" s="52" t="str">
        <f t="shared" si="14"/>
        <v/>
      </c>
      <c r="R97" s="51"/>
      <c r="S97" s="51"/>
      <c r="T97" s="51"/>
      <c r="U97" s="51"/>
      <c r="V97" s="51"/>
      <c r="W97" s="51"/>
      <c r="X97" s="3">
        <f t="shared" si="6"/>
        <v>0</v>
      </c>
      <c r="Y97" s="4">
        <f t="shared" si="15"/>
        <v>0</v>
      </c>
      <c r="Z97" s="5">
        <f t="shared" si="0"/>
        <v>0</v>
      </c>
      <c r="AA97" s="5">
        <f t="shared" si="1"/>
        <v>0</v>
      </c>
      <c r="AB97" s="18">
        <f t="shared" si="2"/>
        <v>0</v>
      </c>
      <c r="AC97" s="7">
        <f t="shared" si="3"/>
        <v>0</v>
      </c>
      <c r="AD97" s="19"/>
      <c r="AF97" s="23"/>
      <c r="AH97" s="8">
        <f>seznam!B94</f>
        <v>0</v>
      </c>
    </row>
    <row r="98" spans="2:34" ht="14.25" customHeight="1" thickBot="1">
      <c r="B98" s="11"/>
      <c r="C98" s="29"/>
      <c r="D98" s="28"/>
      <c r="E98" s="28"/>
      <c r="F98" s="20">
        <v>94</v>
      </c>
      <c r="G98" s="21" t="e">
        <f t="shared" si="16"/>
        <v>#N/A</v>
      </c>
      <c r="H98" s="22" t="e">
        <f t="shared" si="17"/>
        <v>#N/A</v>
      </c>
      <c r="I98" s="39" t="e">
        <f t="shared" si="18"/>
        <v>#N/A</v>
      </c>
      <c r="J98" s="40" t="e">
        <f t="shared" si="19"/>
        <v>#N/A</v>
      </c>
      <c r="K98" s="48" t="e">
        <f t="shared" si="20"/>
        <v>#N/A</v>
      </c>
      <c r="L98" s="23"/>
      <c r="M98" s="23"/>
      <c r="N98" s="23"/>
      <c r="O98" s="6">
        <f t="shared" si="13"/>
        <v>27</v>
      </c>
      <c r="P98" s="52"/>
      <c r="Q98" s="52" t="str">
        <f t="shared" si="14"/>
        <v/>
      </c>
      <c r="R98" s="51"/>
      <c r="S98" s="51"/>
      <c r="T98" s="51"/>
      <c r="U98" s="51"/>
      <c r="V98" s="51"/>
      <c r="W98" s="51"/>
      <c r="X98" s="3">
        <f t="shared" si="6"/>
        <v>0</v>
      </c>
      <c r="Y98" s="4">
        <f t="shared" si="15"/>
        <v>0</v>
      </c>
      <c r="Z98" s="5">
        <f t="shared" si="0"/>
        <v>0</v>
      </c>
      <c r="AA98" s="5">
        <f t="shared" si="1"/>
        <v>0</v>
      </c>
      <c r="AB98" s="18">
        <f t="shared" si="2"/>
        <v>0</v>
      </c>
      <c r="AC98" s="7">
        <f t="shared" si="3"/>
        <v>0</v>
      </c>
      <c r="AD98" s="19"/>
      <c r="AF98" s="23"/>
      <c r="AH98" s="8">
        <f>seznam!B95</f>
        <v>0</v>
      </c>
    </row>
    <row r="99" spans="2:34" ht="14.25" customHeight="1" thickBot="1">
      <c r="B99" s="11"/>
      <c r="C99" s="29"/>
      <c r="D99" s="28"/>
      <c r="E99" s="28"/>
      <c r="F99" s="20">
        <v>95</v>
      </c>
      <c r="G99" s="21" t="e">
        <f t="shared" si="16"/>
        <v>#N/A</v>
      </c>
      <c r="H99" s="22" t="e">
        <f t="shared" si="17"/>
        <v>#N/A</v>
      </c>
      <c r="I99" s="39" t="e">
        <f t="shared" si="18"/>
        <v>#N/A</v>
      </c>
      <c r="J99" s="40" t="e">
        <f t="shared" si="19"/>
        <v>#N/A</v>
      </c>
      <c r="K99" s="48" t="e">
        <f t="shared" si="20"/>
        <v>#N/A</v>
      </c>
      <c r="L99" s="23"/>
      <c r="M99" s="23"/>
      <c r="N99" s="23"/>
      <c r="O99" s="6">
        <f t="shared" si="13"/>
        <v>27</v>
      </c>
      <c r="P99" s="52"/>
      <c r="Q99" s="52" t="str">
        <f t="shared" si="14"/>
        <v/>
      </c>
      <c r="R99" s="51"/>
      <c r="S99" s="51"/>
      <c r="T99" s="51"/>
      <c r="U99" s="51"/>
      <c r="V99" s="51"/>
      <c r="W99" s="51"/>
      <c r="X99" s="3">
        <f t="shared" si="6"/>
        <v>0</v>
      </c>
      <c r="Y99" s="4">
        <f t="shared" si="15"/>
        <v>0</v>
      </c>
      <c r="Z99" s="5">
        <f t="shared" si="0"/>
        <v>0</v>
      </c>
      <c r="AA99" s="5">
        <f t="shared" si="1"/>
        <v>0</v>
      </c>
      <c r="AB99" s="18">
        <f t="shared" si="2"/>
        <v>0</v>
      </c>
      <c r="AC99" s="7">
        <f t="shared" si="3"/>
        <v>0</v>
      </c>
      <c r="AD99" s="19"/>
      <c r="AF99" s="23"/>
      <c r="AH99" s="8">
        <f>seznam!B96</f>
        <v>0</v>
      </c>
    </row>
    <row r="100" spans="2:34" ht="14.25" customHeight="1" thickBot="1">
      <c r="B100" s="11"/>
      <c r="C100" s="29"/>
      <c r="D100" s="28"/>
      <c r="E100" s="28"/>
      <c r="F100" s="20">
        <v>96</v>
      </c>
      <c r="G100" s="21" t="e">
        <f t="shared" si="16"/>
        <v>#N/A</v>
      </c>
      <c r="H100" s="22" t="e">
        <f t="shared" si="17"/>
        <v>#N/A</v>
      </c>
      <c r="I100" s="39" t="e">
        <f t="shared" si="18"/>
        <v>#N/A</v>
      </c>
      <c r="J100" s="40" t="e">
        <f t="shared" si="19"/>
        <v>#N/A</v>
      </c>
      <c r="K100" s="48" t="e">
        <f t="shared" si="20"/>
        <v>#N/A</v>
      </c>
      <c r="L100" s="23"/>
      <c r="M100" s="23"/>
      <c r="N100" s="23"/>
      <c r="O100" s="6">
        <f t="shared" si="13"/>
        <v>27</v>
      </c>
      <c r="P100" s="52"/>
      <c r="Q100" s="52" t="str">
        <f t="shared" si="14"/>
        <v/>
      </c>
      <c r="R100" s="51"/>
      <c r="S100" s="51"/>
      <c r="T100" s="51"/>
      <c r="U100" s="51"/>
      <c r="V100" s="51"/>
      <c r="W100" s="51"/>
      <c r="X100" s="3">
        <f t="shared" si="6"/>
        <v>0</v>
      </c>
      <c r="Y100" s="4">
        <f t="shared" si="15"/>
        <v>0</v>
      </c>
      <c r="Z100" s="5">
        <f t="shared" si="0"/>
        <v>0</v>
      </c>
      <c r="AA100" s="5">
        <f t="shared" si="1"/>
        <v>0</v>
      </c>
      <c r="AB100" s="18">
        <f t="shared" si="2"/>
        <v>0</v>
      </c>
      <c r="AC100" s="7">
        <f t="shared" si="3"/>
        <v>0</v>
      </c>
      <c r="AD100" s="19"/>
      <c r="AF100" s="23"/>
      <c r="AH100" s="8">
        <f>seznam!B97</f>
        <v>0</v>
      </c>
    </row>
    <row r="101" spans="2:34" ht="14.25" customHeight="1" thickBot="1">
      <c r="B101" s="11"/>
      <c r="C101" s="29"/>
      <c r="D101" s="28"/>
      <c r="E101" s="28"/>
      <c r="F101" s="20">
        <v>97</v>
      </c>
      <c r="G101" s="21" t="e">
        <f t="shared" si="16"/>
        <v>#N/A</v>
      </c>
      <c r="H101" s="22" t="e">
        <f t="shared" si="17"/>
        <v>#N/A</v>
      </c>
      <c r="I101" s="39" t="e">
        <f t="shared" si="18"/>
        <v>#N/A</v>
      </c>
      <c r="J101" s="40" t="e">
        <f t="shared" si="19"/>
        <v>#N/A</v>
      </c>
      <c r="K101" s="48" t="e">
        <f t="shared" si="20"/>
        <v>#N/A</v>
      </c>
      <c r="L101" s="23"/>
      <c r="M101" s="23"/>
      <c r="N101" s="23"/>
      <c r="O101" s="6">
        <f t="shared" si="13"/>
        <v>27</v>
      </c>
      <c r="P101" s="52"/>
      <c r="Q101" s="52" t="str">
        <f t="shared" si="14"/>
        <v/>
      </c>
      <c r="R101" s="51"/>
      <c r="S101" s="51"/>
      <c r="T101" s="51"/>
      <c r="U101" s="51"/>
      <c r="V101" s="51"/>
      <c r="W101" s="51"/>
      <c r="X101" s="3">
        <f t="shared" si="6"/>
        <v>0</v>
      </c>
      <c r="Y101" s="4">
        <f t="shared" si="15"/>
        <v>0</v>
      </c>
      <c r="Z101" s="5">
        <f t="shared" si="0"/>
        <v>0</v>
      </c>
      <c r="AA101" s="5">
        <f t="shared" si="1"/>
        <v>0</v>
      </c>
      <c r="AB101" s="18">
        <f t="shared" si="2"/>
        <v>0</v>
      </c>
      <c r="AC101" s="7">
        <f t="shared" si="3"/>
        <v>0</v>
      </c>
      <c r="AD101" s="19"/>
      <c r="AF101" s="23"/>
      <c r="AH101" s="8">
        <f>seznam!B98</f>
        <v>0</v>
      </c>
    </row>
    <row r="102" spans="2:34" ht="14.25" customHeight="1" thickBot="1">
      <c r="B102" s="11"/>
      <c r="C102" s="29"/>
      <c r="D102" s="28"/>
      <c r="E102" s="28"/>
      <c r="F102" s="20">
        <v>98</v>
      </c>
      <c r="G102" s="21" t="e">
        <f t="shared" si="16"/>
        <v>#N/A</v>
      </c>
      <c r="H102" s="22" t="e">
        <f t="shared" si="17"/>
        <v>#N/A</v>
      </c>
      <c r="I102" s="39" t="e">
        <f t="shared" si="18"/>
        <v>#N/A</v>
      </c>
      <c r="J102" s="40" t="e">
        <f t="shared" si="19"/>
        <v>#N/A</v>
      </c>
      <c r="K102" s="48" t="e">
        <f t="shared" si="20"/>
        <v>#N/A</v>
      </c>
      <c r="L102" s="23"/>
      <c r="M102" s="23"/>
      <c r="N102" s="23"/>
      <c r="O102" s="6">
        <f t="shared" si="13"/>
        <v>27</v>
      </c>
      <c r="P102" s="52"/>
      <c r="Q102" s="52" t="str">
        <f t="shared" si="14"/>
        <v/>
      </c>
      <c r="R102" s="51"/>
      <c r="S102" s="51"/>
      <c r="T102" s="51"/>
      <c r="U102" s="51"/>
      <c r="V102" s="51"/>
      <c r="W102" s="51"/>
      <c r="X102" s="3">
        <f t="shared" si="6"/>
        <v>0</v>
      </c>
      <c r="Y102" s="4">
        <f t="shared" si="15"/>
        <v>0</v>
      </c>
      <c r="Z102" s="5">
        <f t="shared" si="0"/>
        <v>0</v>
      </c>
      <c r="AA102" s="5">
        <f t="shared" si="1"/>
        <v>0</v>
      </c>
      <c r="AB102" s="18">
        <f t="shared" si="2"/>
        <v>0</v>
      </c>
      <c r="AC102" s="7">
        <f t="shared" si="3"/>
        <v>0</v>
      </c>
      <c r="AD102" s="19"/>
      <c r="AF102" s="23"/>
      <c r="AH102" s="8">
        <f>seznam!B99</f>
        <v>0</v>
      </c>
    </row>
    <row r="103" spans="2:34" ht="14.25" customHeight="1" thickBot="1">
      <c r="B103" s="11"/>
      <c r="C103" s="29"/>
      <c r="D103" s="28"/>
      <c r="E103" s="28"/>
      <c r="F103" s="36">
        <v>99</v>
      </c>
      <c r="G103" s="21" t="e">
        <f t="shared" si="16"/>
        <v>#N/A</v>
      </c>
      <c r="H103" s="22" t="e">
        <f t="shared" si="17"/>
        <v>#N/A</v>
      </c>
      <c r="I103" s="39" t="e">
        <f t="shared" si="18"/>
        <v>#N/A</v>
      </c>
      <c r="J103" s="40" t="e">
        <f t="shared" si="19"/>
        <v>#N/A</v>
      </c>
      <c r="K103" s="48" t="e">
        <f t="shared" si="20"/>
        <v>#N/A</v>
      </c>
      <c r="L103" s="23"/>
      <c r="M103" s="23"/>
      <c r="N103" s="23"/>
      <c r="O103" s="6">
        <f t="shared" si="13"/>
        <v>27</v>
      </c>
      <c r="P103" s="52"/>
      <c r="Q103" s="52" t="str">
        <f t="shared" si="14"/>
        <v/>
      </c>
      <c r="R103" s="51"/>
      <c r="S103" s="51"/>
      <c r="T103" s="51"/>
      <c r="U103" s="51"/>
      <c r="V103" s="51"/>
      <c r="W103" s="51"/>
      <c r="X103" s="3">
        <f t="shared" si="6"/>
        <v>0</v>
      </c>
      <c r="Y103" s="4">
        <f t="shared" si="15"/>
        <v>0</v>
      </c>
      <c r="Z103" s="5">
        <f t="shared" si="0"/>
        <v>0</v>
      </c>
      <c r="AA103" s="5">
        <f t="shared" si="1"/>
        <v>0</v>
      </c>
      <c r="AB103" s="18">
        <f t="shared" si="2"/>
        <v>0</v>
      </c>
      <c r="AC103" s="7">
        <f t="shared" si="3"/>
        <v>0</v>
      </c>
      <c r="AD103" s="19"/>
      <c r="AF103" s="23"/>
      <c r="AH103" s="8">
        <f>seznam!B100</f>
        <v>0</v>
      </c>
    </row>
    <row r="104" spans="2:34" ht="14.25" customHeight="1">
      <c r="E104" s="11"/>
      <c r="F104" s="2"/>
      <c r="O104" s="2"/>
      <c r="P104" s="37"/>
      <c r="Q104" s="37"/>
      <c r="X104" s="2"/>
      <c r="Y104" s="2"/>
      <c r="Z104" s="2"/>
      <c r="AA104" s="2"/>
      <c r="AB104" s="38">
        <f>SUM(AB4:AB103)</f>
        <v>1300</v>
      </c>
      <c r="AC104" s="2"/>
    </row>
  </sheetData>
  <sheetProtection password="C75C" sheet="1" objects="1" scenarios="1"/>
  <mergeCells count="12">
    <mergeCell ref="P1:AA2"/>
    <mergeCell ref="P3:W3"/>
    <mergeCell ref="F3:K3"/>
    <mergeCell ref="F1:K1"/>
    <mergeCell ref="F2:K2"/>
    <mergeCell ref="C5:C6"/>
    <mergeCell ref="C9:C10"/>
    <mergeCell ref="D13:D14"/>
    <mergeCell ref="D9:D10"/>
    <mergeCell ref="B13:B14"/>
    <mergeCell ref="B7:B8"/>
    <mergeCell ref="B11:B12"/>
  </mergeCells>
  <conditionalFormatting sqref="AF42:AF103 X4:AA103 L5:N103">
    <cfRule type="cellIs" dxfId="16" priority="19" operator="greaterThan">
      <formula>0</formula>
    </cfRule>
  </conditionalFormatting>
  <conditionalFormatting sqref="E16:E103 C16:D17 C34:D103 E11 D20:D24 C20:C23">
    <cfRule type="cellIs" dxfId="15" priority="20" operator="greaterThan">
      <formula>1</formula>
    </cfRule>
  </conditionalFormatting>
  <conditionalFormatting sqref="B7:B8 C5:C6 D9:E10">
    <cfRule type="cellIs" dxfId="14" priority="21" operator="greaterThan">
      <formula>1</formula>
    </cfRule>
  </conditionalFormatting>
  <conditionalFormatting sqref="H5:J103">
    <cfRule type="cellIs" dxfId="13" priority="22" operator="greaterThan">
      <formula>0</formula>
    </cfRule>
  </conditionalFormatting>
  <conditionalFormatting sqref="I5:I103">
    <cfRule type="cellIs" dxfId="12" priority="23" operator="greaterThan">
      <formula>0</formula>
    </cfRule>
  </conditionalFormatting>
  <conditionalFormatting sqref="J5:J103">
    <cfRule type="cellIs" dxfId="11" priority="24" operator="greaterThan">
      <formula>0</formula>
    </cfRule>
  </conditionalFormatting>
  <conditionalFormatting sqref="G5:G103">
    <cfRule type="cellIs" dxfId="10" priority="25" operator="greaterThan">
      <formula>0</formula>
    </cfRule>
  </conditionalFormatting>
  <conditionalFormatting sqref="J5:J103">
    <cfRule type="cellIs" dxfId="9" priority="14" operator="greaterThan">
      <formula>0</formula>
    </cfRule>
  </conditionalFormatting>
  <conditionalFormatting sqref="K5:K103">
    <cfRule type="cellIs" dxfId="8" priority="13" operator="greaterThan">
      <formula>0</formula>
    </cfRule>
  </conditionalFormatting>
  <conditionalFormatting sqref="D11 C7 B9">
    <cfRule type="cellIs" dxfId="7" priority="12" operator="greaterThan">
      <formula>0</formula>
    </cfRule>
  </conditionalFormatting>
  <conditionalFormatting sqref="D12 C8 B10">
    <cfRule type="cellIs" dxfId="6" priority="11" operator="greaterThan">
      <formula>0</formula>
    </cfRule>
  </conditionalFormatting>
  <conditionalFormatting sqref="B29 C27 D30">
    <cfRule type="cellIs" dxfId="5" priority="10" operator="greaterThan">
      <formula>0</formula>
    </cfRule>
  </conditionalFormatting>
  <conditionalFormatting sqref="R4:W103">
    <cfRule type="cellIs" dxfId="4" priority="5" operator="greaterThan">
      <formula>199</formula>
    </cfRule>
    <cfRule type="cellIs" dxfId="3" priority="4" operator="greaterThan">
      <formula>224</formula>
    </cfRule>
    <cfRule type="cellIs" dxfId="2" priority="3" operator="greaterThan">
      <formula>249</formula>
    </cfRule>
    <cfRule type="cellIs" dxfId="1" priority="2" operator="greaterThan">
      <formula>274</formula>
    </cfRule>
    <cfRule type="cellIs" dxfId="0" priority="1" operator="greaterThan">
      <formula>299</formula>
    </cfRule>
  </conditionalFormatting>
  <dataValidations count="1">
    <dataValidation type="list" allowBlank="1" sqref="P4:Q103">
      <formula1>$AH$4:$AH$103</formula1>
    </dataValidation>
  </dataValidations>
  <pageMargins left="0.11811023622047245" right="0.11811023622047245" top="0.19685039370078741" bottom="0.19685039370078741" header="0" footer="0"/>
  <pageSetup paperSize="9" scale="76" orientation="portrait" r:id="rId1"/>
  <ignoredErrors>
    <ignoredError sqref="B8:D8 B7 D7 B9:B10 C11:D11 B29 C27 D30 G6:K103 H5:K5 D9:D10 C12:D1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seznam</vt:lpstr>
      <vt:lpstr>6 her</vt:lpstr>
      <vt:lpstr>'6 her'!Oblast_tisku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USER</cp:lastModifiedBy>
  <cp:lastPrinted>2019-04-30T14:37:29Z</cp:lastPrinted>
  <dcterms:created xsi:type="dcterms:W3CDTF">2019-04-12T13:42:50Z</dcterms:created>
  <dcterms:modified xsi:type="dcterms:W3CDTF">2019-05-11T12:56:13Z</dcterms:modified>
</cp:coreProperties>
</file>