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90" yWindow="135" windowWidth="27540" windowHeight="12465" activeTab="2"/>
  </bookViews>
  <sheets>
    <sheet name="Pořadí družstev" sheetId="7" r:id="rId1"/>
    <sheet name="1.HD-zápis" sheetId="13" r:id="rId2"/>
    <sheet name="2.HD-zápis" sheetId="17" r:id="rId3"/>
  </sheets>
  <definedNames>
    <definedName name="A">#REF!</definedName>
    <definedName name="B">#REF!</definedName>
    <definedName name="D">#REF!</definedName>
    <definedName name="F">#REF!</definedName>
    <definedName name="H">#REF!</definedName>
    <definedName name="J">#REF!</definedName>
    <definedName name="L">#REF!</definedName>
    <definedName name="N">#REF!</definedName>
    <definedName name="_xlnm.Print_Area" localSheetId="1">'1.HD-zápis'!$A$1:$S$58</definedName>
    <definedName name="_xlnm.Print_Area" localSheetId="2">'2.HD-zápis'!$A$1:$S$63</definedName>
    <definedName name="P">#REF!</definedName>
  </definedNames>
  <calcPr calcId="125725"/>
</workbook>
</file>

<file path=xl/calcChain.xml><?xml version="1.0" encoding="utf-8"?>
<calcChain xmlns="http://schemas.openxmlformats.org/spreadsheetml/2006/main">
  <c r="U67" i="17"/>
  <c r="U66"/>
  <c r="U65"/>
  <c r="U64"/>
  <c r="U63"/>
  <c r="U62"/>
  <c r="U61"/>
  <c r="U60"/>
  <c r="AY5"/>
  <c r="AW5"/>
  <c r="AU5"/>
  <c r="AS5"/>
  <c r="AQ5"/>
  <c r="AO5"/>
  <c r="AM5"/>
  <c r="AK5"/>
  <c r="V60"/>
  <c r="X60"/>
  <c r="Y60"/>
  <c r="Z60"/>
  <c r="AA60"/>
  <c r="AB60"/>
  <c r="AD60"/>
  <c r="X61"/>
  <c r="AE61"/>
  <c r="AE67"/>
  <c r="V61"/>
  <c r="W61"/>
  <c r="Z61"/>
  <c r="AB61"/>
  <c r="AC61"/>
  <c r="V62"/>
  <c r="W62"/>
  <c r="Y62"/>
  <c r="AA62"/>
  <c r="AB62"/>
  <c r="AC62"/>
  <c r="AD62"/>
  <c r="AD63"/>
  <c r="V63"/>
  <c r="W63"/>
  <c r="X63"/>
  <c r="Z63"/>
  <c r="AA63"/>
  <c r="AB63"/>
  <c r="AD64"/>
  <c r="V64"/>
  <c r="X64"/>
  <c r="Y64"/>
  <c r="AA64"/>
  <c r="AB64"/>
  <c r="AC64"/>
  <c r="V65"/>
  <c r="W65"/>
  <c r="Y65"/>
  <c r="Z65"/>
  <c r="AB65"/>
  <c r="AC65"/>
  <c r="AD65"/>
  <c r="W66"/>
  <c r="X66"/>
  <c r="Y66"/>
  <c r="Z66"/>
  <c r="AA66"/>
  <c r="AC66"/>
  <c r="AD66"/>
  <c r="AM67"/>
  <c r="Y67"/>
  <c r="W67"/>
  <c r="X67"/>
  <c r="Z67"/>
  <c r="AA67"/>
  <c r="AC67"/>
  <c r="AI8"/>
  <c r="AH8"/>
  <c r="AG8"/>
  <c r="AF8"/>
  <c r="AE8"/>
  <c r="AD8"/>
  <c r="AC8"/>
  <c r="AB8"/>
  <c r="AK67" l="1"/>
  <c r="AL67" s="1"/>
  <c r="AK65"/>
  <c r="AL65" s="1"/>
  <c r="AK64"/>
  <c r="AL64" s="1"/>
  <c r="AK61"/>
  <c r="AL61" s="1"/>
  <c r="AK66"/>
  <c r="AL66" s="1"/>
  <c r="B7" i="7"/>
  <c r="C7"/>
  <c r="AK60" i="17"/>
  <c r="AL60" s="1"/>
  <c r="AK63"/>
  <c r="AL63" s="1"/>
  <c r="AK62"/>
  <c r="AL62" s="1"/>
  <c r="AM66"/>
  <c r="AM64"/>
  <c r="AM62"/>
  <c r="AM65"/>
  <c r="AM63"/>
  <c r="AM61"/>
  <c r="AM60"/>
  <c r="J13" i="7" l="1"/>
  <c r="K13" s="1"/>
  <c r="C10"/>
  <c r="AN62" i="17"/>
  <c r="B13" i="7"/>
  <c r="J7"/>
  <c r="K7" s="1"/>
  <c r="C14"/>
  <c r="AN66" i="17"/>
  <c r="J8" i="7"/>
  <c r="C9"/>
  <c r="AN61" i="17"/>
  <c r="J11" i="7"/>
  <c r="B12"/>
  <c r="AN60" i="17"/>
  <c r="C8" i="7"/>
  <c r="AN67" i="17"/>
  <c r="C11" i="7"/>
  <c r="AN63" i="17"/>
  <c r="J9" i="7"/>
  <c r="C13"/>
  <c r="AN65" i="17"/>
  <c r="AN64"/>
  <c r="C12" i="7"/>
  <c r="B10"/>
  <c r="B8"/>
  <c r="B9"/>
  <c r="J14"/>
  <c r="J12"/>
  <c r="K12" s="1"/>
  <c r="L7"/>
  <c r="B14"/>
  <c r="L14" s="1"/>
  <c r="K14" l="1"/>
  <c r="K9"/>
  <c r="K8"/>
  <c r="L8"/>
  <c r="L10"/>
  <c r="L9"/>
  <c r="B11"/>
  <c r="L11" s="1"/>
  <c r="J10"/>
  <c r="K10" s="1"/>
  <c r="L12"/>
  <c r="L13"/>
  <c r="K11" l="1"/>
  <c r="M12"/>
  <c r="M13"/>
  <c r="M7"/>
  <c r="M14"/>
  <c r="M9"/>
  <c r="M8"/>
  <c r="M10"/>
  <c r="M11"/>
</calcChain>
</file>

<file path=xl/sharedStrings.xml><?xml version="1.0" encoding="utf-8"?>
<sst xmlns="http://schemas.openxmlformats.org/spreadsheetml/2006/main" count="587" uniqueCount="68">
  <si>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</si>
  <si>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</si>
  <si>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</si>
  <si>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</si>
  <si>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</si>
  <si>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</si>
  <si>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</si>
  <si>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</si>
  <si>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</si>
  <si>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</si>
  <si>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</si>
  <si>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</si>
  <si>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</si>
  <si>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</si>
  <si>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</si>
  <si>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družstvo</t>
  </si>
  <si>
    <t xml:space="preserve">součet </t>
  </si>
  <si>
    <t>body</t>
  </si>
  <si>
    <t>-</t>
  </si>
  <si>
    <t>:</t>
  </si>
  <si>
    <t xml:space="preserve">8 DVOJIC    </t>
  </si>
  <si>
    <t>.</t>
  </si>
  <si>
    <t>pořadí podle získaných bodů</t>
  </si>
  <si>
    <t>průměr družstva</t>
  </si>
  <si>
    <t>Štrasser+Exnar</t>
  </si>
  <si>
    <t>Kružberský+Filip</t>
  </si>
  <si>
    <t>Rozmarín+Schindler</t>
  </si>
  <si>
    <t>Kotrla+Plašil</t>
  </si>
  <si>
    <t>Bohačík Milan</t>
  </si>
  <si>
    <t>Zvara Peter</t>
  </si>
  <si>
    <t>Mihulka Josef</t>
  </si>
  <si>
    <t>Michalczak Silvester</t>
  </si>
  <si>
    <t>Kaplan Milan</t>
  </si>
  <si>
    <t>Štrasser Jan</t>
  </si>
  <si>
    <t>Exnar Aleš</t>
  </si>
  <si>
    <t>Kružberský Ladislav</t>
  </si>
  <si>
    <t>Filip Ladislav</t>
  </si>
  <si>
    <t>Pazděra Jaroslav</t>
  </si>
  <si>
    <t>Rozmarín Milan</t>
  </si>
  <si>
    <t>Schindler Radek</t>
  </si>
  <si>
    <t>Kotrla Ondra</t>
  </si>
  <si>
    <t>Plašil Tomáš</t>
  </si>
  <si>
    <t>Kutač Vladimír</t>
  </si>
  <si>
    <t>Borák Pavel</t>
  </si>
  <si>
    <t>Müller  Vladimír</t>
  </si>
  <si>
    <t>Michalcsak Silvester</t>
  </si>
  <si>
    <t>Kubátko Vlastimil</t>
  </si>
  <si>
    <t>Zářecký Vlastimil</t>
  </si>
  <si>
    <t>Varhaníček Pavel</t>
  </si>
  <si>
    <t>Bohačík Milan+Zvara Peter</t>
  </si>
  <si>
    <t>Michalcsak Silvester+Kaplan Milan</t>
  </si>
  <si>
    <t>Štrasser Jan+Exnar Aleš</t>
  </si>
  <si>
    <t>Kružberský Ladislav+Filip Ladislav</t>
  </si>
  <si>
    <t>Rozmarín Milan+Schindler Radek</t>
  </si>
  <si>
    <t>Müller  Vladimír+Pazděra Jaroslav</t>
  </si>
  <si>
    <t>Kutač Vladimír+Borák Pavel</t>
  </si>
  <si>
    <t>Kotrla Ondra+Plašil Tomáš</t>
  </si>
  <si>
    <t/>
  </si>
  <si>
    <t>Tabulka výsledků začíná na buňce U56, klikni na tento text.</t>
  </si>
  <si>
    <t>1. HD - 10. 3. 2018</t>
  </si>
  <si>
    <t>2. HD - 24. 3. 2018</t>
  </si>
  <si>
    <t>Tabulka výsledků začíná na buňce U56, klikni na tento text</t>
  </si>
  <si>
    <t>Kubátko Vlastimil+Kaplan Milan</t>
  </si>
  <si>
    <t>Varhaníček Pavel+Zářecký Vlastimil</t>
  </si>
  <si>
    <t>Bohačík+Zvara+Varhaníček+Zářecký</t>
  </si>
  <si>
    <t>Michalcsak+Kaplan+Kubátko</t>
  </si>
  <si>
    <t>Müller+Pazděra</t>
  </si>
  <si>
    <t>Kutáč+Borák</t>
  </si>
</sst>
</file>

<file path=xl/styles.xml><?xml version="1.0" encoding="utf-8"?>
<styleSheet xmlns="http://schemas.openxmlformats.org/spreadsheetml/2006/main">
  <numFmts count="1">
    <numFmt numFmtId="165" formatCode="0.0"/>
  </numFmts>
  <fonts count="31"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  <charset val="238"/>
    </font>
    <font>
      <sz val="15"/>
      <name val="Tahoma"/>
      <family val="2"/>
    </font>
    <font>
      <i/>
      <sz val="25"/>
      <name val="Arial CE"/>
      <family val="2"/>
      <charset val="238"/>
    </font>
    <font>
      <i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Tahoma"/>
      <family val="2"/>
    </font>
    <font>
      <b/>
      <sz val="12"/>
      <name val="Arial CE"/>
      <charset val="238"/>
    </font>
    <font>
      <b/>
      <sz val="14"/>
      <name val="Arial CE"/>
      <charset val="238"/>
    </font>
    <font>
      <b/>
      <sz val="12"/>
      <color indexed="17"/>
      <name val="Arial CE"/>
      <charset val="238"/>
    </font>
    <font>
      <b/>
      <i/>
      <sz val="20"/>
      <color indexed="10"/>
      <name val="Arial CE"/>
      <charset val="238"/>
    </font>
    <font>
      <b/>
      <sz val="11"/>
      <name val="Arial CE"/>
      <family val="2"/>
      <charset val="238"/>
    </font>
    <font>
      <b/>
      <sz val="12"/>
      <color indexed="12"/>
      <name val="Arial CE"/>
      <charset val="238"/>
    </font>
    <font>
      <b/>
      <sz val="13"/>
      <name val="Arial CE"/>
      <charset val="238"/>
    </font>
    <font>
      <b/>
      <sz val="16"/>
      <name val="Arial CE"/>
      <charset val="238"/>
    </font>
    <font>
      <b/>
      <sz val="18"/>
      <color indexed="17"/>
      <name val="Arial Black"/>
      <family val="2"/>
      <charset val="238"/>
    </font>
    <font>
      <b/>
      <i/>
      <sz val="22"/>
      <color indexed="10"/>
      <name val="Arial Rounded MT Bold"/>
      <family val="2"/>
    </font>
    <font>
      <sz val="8"/>
      <name val="Arial CE"/>
      <charset val="238"/>
    </font>
    <font>
      <u/>
      <sz val="7.5"/>
      <color theme="10"/>
      <name val="Arial CE"/>
      <charset val="238"/>
    </font>
    <font>
      <b/>
      <sz val="10"/>
      <name val="Arial"/>
      <family val="2"/>
      <charset val="238"/>
    </font>
    <font>
      <b/>
      <sz val="15"/>
      <name val="Tahoma"/>
      <family val="2"/>
      <charset val="238"/>
    </font>
    <font>
      <u/>
      <sz val="12"/>
      <color theme="10"/>
      <name val="Arial CE"/>
      <charset val="238"/>
    </font>
    <font>
      <b/>
      <sz val="9"/>
      <name val="Tahoma"/>
      <family val="2"/>
    </font>
    <font>
      <sz val="9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0"/>
      </patternFill>
    </fill>
    <fill>
      <patternFill patternType="gray0625">
        <bgColor indexed="42"/>
      </patternFill>
    </fill>
    <fill>
      <patternFill patternType="gray0625">
        <bgColor indexed="9"/>
      </patternFill>
    </fill>
    <fill>
      <patternFill patternType="gray0625"/>
    </fill>
    <fill>
      <patternFill patternType="gray0625">
        <bgColor indexed="47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0" xfId="0" applyFont="1" applyFill="1"/>
    <xf numFmtId="0" fontId="11" fillId="2" borderId="0" xfId="0" applyFont="1" applyFill="1"/>
    <xf numFmtId="0" fontId="1" fillId="0" borderId="0" xfId="0" applyFont="1"/>
    <xf numFmtId="0" fontId="0" fillId="0" borderId="0" xfId="0" applyFill="1"/>
    <xf numFmtId="0" fontId="3" fillId="4" borderId="15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7" fillId="2" borderId="0" xfId="0" applyFont="1" applyFill="1" applyProtection="1"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7" borderId="26" xfId="1" applyFont="1" applyFill="1" applyBorder="1" applyAlignment="1" applyProtection="1">
      <alignment horizontal="center" vertical="center"/>
      <protection hidden="1"/>
    </xf>
    <xf numFmtId="0" fontId="7" fillId="4" borderId="27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4" xfId="0" applyBorder="1"/>
    <xf numFmtId="0" fontId="7" fillId="9" borderId="0" xfId="0" applyFont="1" applyFill="1"/>
    <xf numFmtId="0" fontId="8" fillId="8" borderId="9" xfId="0" applyFont="1" applyFill="1" applyBorder="1" applyAlignment="1">
      <alignment horizontal="center" vertical="center"/>
    </xf>
    <xf numFmtId="0" fontId="7" fillId="11" borderId="18" xfId="0" applyFont="1" applyFill="1" applyBorder="1" applyAlignment="1" applyProtection="1">
      <alignment horizontal="center" vertical="center"/>
      <protection locked="0"/>
    </xf>
    <xf numFmtId="0" fontId="7" fillId="12" borderId="27" xfId="0" applyFont="1" applyFill="1" applyBorder="1"/>
    <xf numFmtId="0" fontId="5" fillId="0" borderId="32" xfId="0" applyFont="1" applyBorder="1" applyAlignment="1">
      <alignment horizontal="left" vertical="center"/>
    </xf>
    <xf numFmtId="0" fontId="3" fillId="4" borderId="20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7" fillId="2" borderId="0" xfId="0" applyFont="1" applyFill="1" applyProtection="1"/>
    <xf numFmtId="0" fontId="0" fillId="0" borderId="35" xfId="0" applyBorder="1" applyAlignment="1" applyProtection="1">
      <alignment horizontal="left"/>
      <protection locked="0"/>
    </xf>
    <xf numFmtId="0" fontId="3" fillId="9" borderId="21" xfId="0" quotePrefix="1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vertical="center"/>
    </xf>
    <xf numFmtId="0" fontId="3" fillId="2" borderId="36" xfId="0" quotePrefix="1" applyFont="1" applyFill="1" applyBorder="1" applyAlignment="1" applyProtection="1">
      <alignment vertical="center"/>
    </xf>
    <xf numFmtId="0" fontId="3" fillId="10" borderId="21" xfId="0" applyFont="1" applyFill="1" applyBorder="1" applyAlignment="1" applyProtection="1">
      <alignment vertical="center"/>
    </xf>
    <xf numFmtId="0" fontId="3" fillId="10" borderId="22" xfId="0" applyFont="1" applyFill="1" applyBorder="1" applyAlignment="1" applyProtection="1">
      <alignment vertical="center"/>
    </xf>
    <xf numFmtId="0" fontId="3" fillId="2" borderId="23" xfId="0" quotePrefix="1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vertical="center"/>
    </xf>
    <xf numFmtId="0" fontId="3" fillId="9" borderId="24" xfId="0" quotePrefix="1" applyFont="1" applyFill="1" applyBorder="1" applyAlignment="1" applyProtection="1">
      <alignment vertical="center"/>
    </xf>
    <xf numFmtId="0" fontId="3" fillId="2" borderId="37" xfId="0" quotePrefix="1" applyFont="1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10" borderId="24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10" borderId="25" xfId="0" applyFill="1" applyBorder="1" applyAlignment="1" applyProtection="1">
      <alignment vertical="center"/>
    </xf>
    <xf numFmtId="0" fontId="3" fillId="9" borderId="23" xfId="0" quotePrefix="1" applyFont="1" applyFill="1" applyBorder="1" applyAlignment="1" applyProtection="1">
      <alignment vertical="center"/>
    </xf>
    <xf numFmtId="0" fontId="3" fillId="9" borderId="37" xfId="0" quotePrefix="1" applyFont="1" applyFill="1" applyBorder="1" applyAlignment="1" applyProtection="1">
      <alignment vertical="center"/>
    </xf>
    <xf numFmtId="0" fontId="3" fillId="9" borderId="30" xfId="0" quotePrefix="1" applyFont="1" applyFill="1" applyBorder="1" applyAlignment="1" applyProtection="1">
      <alignment vertical="center"/>
    </xf>
    <xf numFmtId="0" fontId="3" fillId="2" borderId="31" xfId="0" quotePrefix="1" applyFont="1" applyFill="1" applyBorder="1" applyAlignment="1" applyProtection="1">
      <alignment vertical="center"/>
    </xf>
    <xf numFmtId="0" fontId="3" fillId="9" borderId="38" xfId="0" quotePrefix="1" applyFont="1" applyFill="1" applyBorder="1" applyAlignment="1" applyProtection="1">
      <alignment vertical="center"/>
    </xf>
    <xf numFmtId="0" fontId="0" fillId="10" borderId="31" xfId="0" applyFill="1" applyBorder="1" applyAlignment="1" applyProtection="1">
      <alignment vertical="center"/>
    </xf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2" fillId="13" borderId="4" xfId="0" applyFont="1" applyFill="1" applyBorder="1" applyAlignment="1">
      <alignment horizontal="center"/>
    </xf>
    <xf numFmtId="0" fontId="0" fillId="0" borderId="4" xfId="0" applyBorder="1"/>
    <xf numFmtId="0" fontId="7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 applyProtection="1">
      <alignment horizontal="left"/>
    </xf>
    <xf numFmtId="0" fontId="3" fillId="14" borderId="28" xfId="0" quotePrefix="1" applyFont="1" applyFill="1" applyBorder="1" applyAlignment="1" applyProtection="1">
      <alignment vertical="center"/>
    </xf>
    <xf numFmtId="0" fontId="3" fillId="14" borderId="23" xfId="0" quotePrefix="1" applyFont="1" applyFill="1" applyBorder="1" applyAlignment="1" applyProtection="1">
      <alignment vertical="center"/>
    </xf>
    <xf numFmtId="0" fontId="3" fillId="14" borderId="24" xfId="0" quotePrefix="1" applyFont="1" applyFill="1" applyBorder="1" applyAlignment="1" applyProtection="1">
      <alignment vertical="center"/>
    </xf>
    <xf numFmtId="0" fontId="3" fillId="14" borderId="31" xfId="0" quotePrefix="1" applyFont="1" applyFill="1" applyBorder="1" applyAlignment="1" applyProtection="1">
      <alignment vertical="center"/>
    </xf>
    <xf numFmtId="0" fontId="3" fillId="14" borderId="21" xfId="0" quotePrefix="1" applyFont="1" applyFill="1" applyBorder="1" applyAlignment="1" applyProtection="1">
      <alignment vertical="center"/>
    </xf>
    <xf numFmtId="0" fontId="3" fillId="14" borderId="37" xfId="0" quotePrefix="1" applyFont="1" applyFill="1" applyBorder="1" applyAlignment="1" applyProtection="1">
      <alignment vertical="center"/>
    </xf>
    <xf numFmtId="0" fontId="0" fillId="14" borderId="24" xfId="0" applyFill="1" applyBorder="1" applyAlignment="1" applyProtection="1">
      <alignment vertical="center"/>
    </xf>
    <xf numFmtId="0" fontId="0" fillId="14" borderId="31" xfId="0" applyFill="1" applyBorder="1" applyAlignment="1" applyProtection="1">
      <alignment vertical="center"/>
    </xf>
    <xf numFmtId="0" fontId="3" fillId="14" borderId="21" xfId="0" applyFont="1" applyFill="1" applyBorder="1" applyAlignment="1" applyProtection="1">
      <alignment vertical="center"/>
    </xf>
    <xf numFmtId="0" fontId="0" fillId="14" borderId="40" xfId="0" applyFill="1" applyBorder="1" applyAlignment="1" applyProtection="1">
      <alignment vertical="center"/>
    </xf>
    <xf numFmtId="0" fontId="7" fillId="3" borderId="9" xfId="0" applyFont="1" applyFill="1" applyBorder="1" applyAlignment="1">
      <alignment vertical="center"/>
    </xf>
    <xf numFmtId="0" fontId="7" fillId="8" borderId="9" xfId="0" applyFont="1" applyFill="1" applyBorder="1" applyAlignment="1">
      <alignment vertical="center"/>
    </xf>
    <xf numFmtId="2" fontId="14" fillId="2" borderId="8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4" fillId="2" borderId="32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5" fillId="9" borderId="21" xfId="0" quotePrefix="1" applyFont="1" applyFill="1" applyBorder="1" applyAlignment="1" applyProtection="1">
      <alignment horizontal="center" vertical="center"/>
    </xf>
    <xf numFmtId="0" fontId="15" fillId="2" borderId="21" xfId="0" quotePrefix="1" applyFont="1" applyFill="1" applyBorder="1" applyAlignment="1" applyProtection="1">
      <alignment horizontal="center" vertical="center"/>
    </xf>
    <xf numFmtId="0" fontId="15" fillId="10" borderId="21" xfId="0" applyFont="1" applyFill="1" applyBorder="1" applyAlignment="1" applyProtection="1">
      <alignment horizontal="center" vertical="center"/>
    </xf>
    <xf numFmtId="0" fontId="15" fillId="2" borderId="23" xfId="0" quotePrefix="1" applyFont="1" applyFill="1" applyBorder="1" applyAlignment="1" applyProtection="1">
      <alignment horizontal="center" vertical="center"/>
    </xf>
    <xf numFmtId="0" fontId="15" fillId="9" borderId="24" xfId="0" quotePrefix="1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10" borderId="24" xfId="0" applyFont="1" applyFill="1" applyBorder="1" applyAlignment="1" applyProtection="1">
      <alignment horizontal="center" vertical="center"/>
    </xf>
    <xf numFmtId="0" fontId="15" fillId="2" borderId="24" xfId="0" quotePrefix="1" applyFont="1" applyFill="1" applyBorder="1" applyAlignment="1" applyProtection="1">
      <alignment horizontal="center" vertical="center"/>
    </xf>
    <xf numFmtId="0" fontId="15" fillId="9" borderId="23" xfId="0" quotePrefix="1" applyFont="1" applyFill="1" applyBorder="1" applyAlignment="1" applyProtection="1">
      <alignment horizontal="center" vertical="center"/>
    </xf>
    <xf numFmtId="0" fontId="15" fillId="9" borderId="30" xfId="0" quotePrefix="1" applyFont="1" applyFill="1" applyBorder="1" applyAlignment="1" applyProtection="1">
      <alignment horizontal="center" vertical="center"/>
    </xf>
    <xf numFmtId="0" fontId="15" fillId="10" borderId="31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2" fontId="21" fillId="2" borderId="8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2" fontId="21" fillId="2" borderId="32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/>
    </xf>
    <xf numFmtId="0" fontId="0" fillId="0" borderId="39" xfId="0" applyBorder="1"/>
    <xf numFmtId="0" fontId="0" fillId="0" borderId="41" xfId="0" applyBorder="1"/>
    <xf numFmtId="0" fontId="0" fillId="0" borderId="37" xfId="0" applyBorder="1"/>
    <xf numFmtId="0" fontId="0" fillId="0" borderId="42" xfId="0" applyBorder="1"/>
    <xf numFmtId="0" fontId="0" fillId="0" borderId="43" xfId="0" applyBorder="1"/>
    <xf numFmtId="0" fontId="14" fillId="0" borderId="44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17" fillId="7" borderId="48" xfId="1" applyFont="1" applyFill="1" applyBorder="1" applyAlignment="1" applyProtection="1">
      <alignment horizontal="center" vertical="center"/>
      <protection hidden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7" fillId="7" borderId="55" xfId="1" applyFont="1" applyFill="1" applyBorder="1" applyAlignment="1" applyProtection="1">
      <alignment horizontal="center" vertical="center"/>
      <protection hidden="1"/>
    </xf>
    <xf numFmtId="0" fontId="16" fillId="2" borderId="54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4" borderId="57" xfId="0" applyFont="1" applyFill="1" applyBorder="1"/>
    <xf numFmtId="0" fontId="7" fillId="2" borderId="59" xfId="0" applyFont="1" applyFill="1" applyBorder="1"/>
    <xf numFmtId="0" fontId="19" fillId="3" borderId="60" xfId="1" applyFont="1" applyFill="1" applyBorder="1" applyAlignment="1" applyProtection="1">
      <alignment horizontal="center" vertical="center"/>
      <protection hidden="1"/>
    </xf>
    <xf numFmtId="0" fontId="7" fillId="3" borderId="60" xfId="0" applyFont="1" applyFill="1" applyBorder="1" applyAlignment="1">
      <alignment vertical="center"/>
    </xf>
    <xf numFmtId="0" fontId="7" fillId="2" borderId="60" xfId="0" applyFont="1" applyFill="1" applyBorder="1"/>
    <xf numFmtId="0" fontId="0" fillId="0" borderId="61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7" fillId="8" borderId="60" xfId="0" applyFont="1" applyFill="1" applyBorder="1" applyAlignment="1">
      <alignment vertical="center"/>
    </xf>
    <xf numFmtId="0" fontId="7" fillId="9" borderId="60" xfId="0" applyFont="1" applyFill="1" applyBorder="1"/>
    <xf numFmtId="0" fontId="7" fillId="9" borderId="0" xfId="0" applyFont="1" applyFill="1" applyBorder="1"/>
    <xf numFmtId="0" fontId="7" fillId="11" borderId="56" xfId="0" applyFont="1" applyFill="1" applyBorder="1" applyAlignment="1" applyProtection="1">
      <alignment horizontal="center" vertical="center"/>
      <protection locked="0"/>
    </xf>
    <xf numFmtId="0" fontId="7" fillId="12" borderId="57" xfId="0" applyFont="1" applyFill="1" applyBorder="1"/>
    <xf numFmtId="0" fontId="7" fillId="9" borderId="59" xfId="0" applyFont="1" applyFill="1" applyBorder="1"/>
    <xf numFmtId="0" fontId="15" fillId="0" borderId="28" xfId="0" quotePrefix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4" borderId="2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9" fillId="5" borderId="59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wrapText="1"/>
    </xf>
    <xf numFmtId="0" fontId="0" fillId="14" borderId="2" xfId="0" applyFill="1" applyBorder="1" applyAlignment="1">
      <alignment wrapText="1"/>
    </xf>
    <xf numFmtId="0" fontId="10" fillId="2" borderId="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13" fillId="5" borderId="56" xfId="0" applyFont="1" applyFill="1" applyBorder="1" applyAlignment="1" applyProtection="1">
      <alignment horizontal="center" vertical="center"/>
      <protection locked="0"/>
    </xf>
    <xf numFmtId="0" fontId="13" fillId="5" borderId="5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27" fillId="5" borderId="59" xfId="0" applyFont="1" applyFill="1" applyBorder="1" applyAlignment="1">
      <alignment horizontal="center" vertical="center"/>
    </xf>
    <xf numFmtId="0" fontId="28" fillId="2" borderId="0" xfId="2" applyFont="1" applyFill="1" applyAlignment="1" applyProtection="1"/>
    <xf numFmtId="0" fontId="15" fillId="0" borderId="0" xfId="0" quotePrefix="1" applyFont="1" applyFill="1" applyBorder="1" applyAlignment="1" applyProtection="1">
      <alignment horizontal="center" vertical="center"/>
    </xf>
    <xf numFmtId="0" fontId="15" fillId="15" borderId="23" xfId="0" quotePrefix="1" applyFont="1" applyFill="1" applyBorder="1" applyAlignment="1" applyProtection="1">
      <alignment horizontal="center" vertical="center"/>
    </xf>
    <xf numFmtId="0" fontId="15" fillId="15" borderId="24" xfId="0" quotePrefix="1" applyFont="1" applyFill="1" applyBorder="1" applyAlignment="1" applyProtection="1">
      <alignment horizontal="center" vertical="center"/>
    </xf>
    <xf numFmtId="0" fontId="15" fillId="15" borderId="31" xfId="0" quotePrefix="1" applyFont="1" applyFill="1" applyBorder="1" applyAlignment="1" applyProtection="1">
      <alignment horizontal="center" vertical="center"/>
    </xf>
    <xf numFmtId="0" fontId="15" fillId="15" borderId="21" xfId="0" quotePrefix="1" applyFont="1" applyFill="1" applyBorder="1" applyAlignment="1" applyProtection="1">
      <alignment horizontal="center" vertical="center"/>
    </xf>
    <xf numFmtId="0" fontId="15" fillId="15" borderId="24" xfId="0" applyFont="1" applyFill="1" applyBorder="1" applyAlignment="1" applyProtection="1">
      <alignment horizontal="center" vertical="center"/>
    </xf>
    <xf numFmtId="0" fontId="29" fillId="3" borderId="65" xfId="0" applyFont="1" applyFill="1" applyBorder="1" applyAlignment="1">
      <alignment horizontal="left" wrapText="1"/>
    </xf>
    <xf numFmtId="0" fontId="30" fillId="0" borderId="63" xfId="0" applyFont="1" applyBorder="1" applyAlignment="1">
      <alignment horizontal="left" wrapText="1"/>
    </xf>
    <xf numFmtId="0" fontId="23" fillId="7" borderId="8" xfId="1" applyFont="1" applyFill="1" applyBorder="1" applyAlignment="1" applyProtection="1">
      <alignment horizontal="center" vertical="center"/>
      <protection hidden="1"/>
    </xf>
    <xf numFmtId="0" fontId="23" fillId="7" borderId="4" xfId="1" applyFont="1" applyFill="1" applyBorder="1" applyAlignment="1" applyProtection="1">
      <alignment horizontal="center" vertical="center"/>
      <protection hidden="1"/>
    </xf>
    <xf numFmtId="0" fontId="15" fillId="0" borderId="21" xfId="0" quotePrefix="1" applyFont="1" applyFill="1" applyBorder="1" applyAlignment="1" applyProtection="1">
      <alignment horizontal="center" vertical="center"/>
    </xf>
    <xf numFmtId="0" fontId="15" fillId="0" borderId="24" xfId="0" quotePrefix="1" applyFont="1" applyFill="1" applyBorder="1" applyAlignment="1" applyProtection="1">
      <alignment horizontal="center" vertical="center"/>
    </xf>
    <xf numFmtId="0" fontId="15" fillId="0" borderId="23" xfId="0" quotePrefix="1" applyFont="1" applyFill="1" applyBorder="1" applyAlignment="1" applyProtection="1">
      <alignment horizontal="center" vertical="center"/>
    </xf>
    <xf numFmtId="0" fontId="15" fillId="0" borderId="31" xfId="0" quotePrefix="1" applyFont="1" applyFill="1" applyBorder="1" applyAlignment="1" applyProtection="1">
      <alignment horizontal="center" vertical="center"/>
    </xf>
    <xf numFmtId="0" fontId="15" fillId="9" borderId="31" xfId="0" quotePrefix="1" applyFont="1" applyFill="1" applyBorder="1" applyAlignment="1" applyProtection="1">
      <alignment horizontal="center" vertical="center"/>
    </xf>
    <xf numFmtId="0" fontId="13" fillId="5" borderId="66" xfId="0" applyFont="1" applyFill="1" applyBorder="1" applyAlignment="1" applyProtection="1">
      <alignment horizontal="center" vertical="center"/>
      <protection locked="0"/>
    </xf>
    <xf numFmtId="0" fontId="13" fillId="5" borderId="67" xfId="0" applyFont="1" applyFill="1" applyBorder="1" applyAlignment="1" applyProtection="1">
      <alignment horizontal="center" vertical="center"/>
      <protection locked="0"/>
    </xf>
    <xf numFmtId="0" fontId="13" fillId="5" borderId="68" xfId="0" applyFont="1" applyFill="1" applyBorder="1" applyAlignment="1" applyProtection="1">
      <alignment horizontal="center" vertical="center"/>
      <protection locked="0"/>
    </xf>
    <xf numFmtId="0" fontId="13" fillId="5" borderId="69" xfId="0" applyFont="1" applyFill="1" applyBorder="1" applyAlignment="1" applyProtection="1">
      <alignment horizontal="center" vertical="center"/>
      <protection locked="0"/>
    </xf>
    <xf numFmtId="0" fontId="13" fillId="5" borderId="70" xfId="0" applyFont="1" applyFill="1" applyBorder="1" applyAlignment="1" applyProtection="1">
      <alignment horizontal="center" vertical="center"/>
      <protection locked="0"/>
    </xf>
    <xf numFmtId="0" fontId="13" fillId="5" borderId="71" xfId="0" applyFont="1" applyFill="1" applyBorder="1" applyAlignment="1" applyProtection="1">
      <alignment horizontal="center" vertical="center"/>
      <protection locked="0"/>
    </xf>
    <xf numFmtId="0" fontId="13" fillId="5" borderId="72" xfId="0" applyFont="1" applyFill="1" applyBorder="1" applyAlignment="1" applyProtection="1">
      <alignment horizontal="center" vertical="center"/>
      <protection locked="0"/>
    </xf>
    <xf numFmtId="0" fontId="13" fillId="5" borderId="73" xfId="0" applyFont="1" applyFill="1" applyBorder="1" applyAlignment="1" applyProtection="1">
      <alignment horizontal="center" vertical="center"/>
      <protection locked="0"/>
    </xf>
    <xf numFmtId="0" fontId="29" fillId="3" borderId="74" xfId="0" applyFont="1" applyFill="1" applyBorder="1" applyAlignment="1">
      <alignment horizontal="left" vertical="center" wrapText="1"/>
    </xf>
    <xf numFmtId="0" fontId="30" fillId="0" borderId="75" xfId="0" applyFont="1" applyBorder="1" applyAlignment="1">
      <alignment horizontal="left" vertical="center" wrapText="1"/>
    </xf>
    <xf numFmtId="0" fontId="0" fillId="0" borderId="76" xfId="0" applyBorder="1" applyAlignment="1" applyProtection="1">
      <alignment horizontal="left"/>
      <protection locked="0"/>
    </xf>
    <xf numFmtId="0" fontId="0" fillId="0" borderId="77" xfId="0" applyBorder="1" applyAlignment="1" applyProtection="1">
      <alignment horizontal="left"/>
      <protection locked="0"/>
    </xf>
    <xf numFmtId="0" fontId="29" fillId="3" borderId="74" xfId="0" applyFont="1" applyFill="1" applyBorder="1" applyAlignment="1">
      <alignment wrapText="1"/>
    </xf>
    <xf numFmtId="0" fontId="30" fillId="0" borderId="75" xfId="0" applyFont="1" applyBorder="1" applyAlignment="1">
      <alignment wrapText="1"/>
    </xf>
    <xf numFmtId="0" fontId="29" fillId="3" borderId="74" xfId="0" applyFont="1" applyFill="1" applyBorder="1" applyAlignment="1">
      <alignment horizontal="left" wrapText="1"/>
    </xf>
    <xf numFmtId="0" fontId="0" fillId="0" borderId="75" xfId="0" applyBorder="1"/>
    <xf numFmtId="0" fontId="30" fillId="0" borderId="75" xfId="0" applyFont="1" applyBorder="1" applyAlignment="1">
      <alignment horizontal="left" wrapText="1"/>
    </xf>
    <xf numFmtId="0" fontId="0" fillId="0" borderId="75" xfId="0" applyBorder="1" applyAlignment="1">
      <alignment horizontal="left"/>
    </xf>
    <xf numFmtId="0" fontId="7" fillId="2" borderId="78" xfId="0" applyFont="1" applyFill="1" applyBorder="1" applyAlignment="1">
      <alignment horizontal="left"/>
    </xf>
    <xf numFmtId="0" fontId="7" fillId="2" borderId="79" xfId="0" applyFont="1" applyFill="1" applyBorder="1" applyAlignment="1">
      <alignment horizontal="left"/>
    </xf>
    <xf numFmtId="0" fontId="7" fillId="12" borderId="66" xfId="0" applyFont="1" applyFill="1" applyBorder="1" applyAlignment="1" applyProtection="1">
      <alignment horizontal="center" vertical="center"/>
      <protection locked="0"/>
    </xf>
    <xf numFmtId="0" fontId="7" fillId="12" borderId="67" xfId="0" applyFont="1" applyFill="1" applyBorder="1" applyAlignment="1" applyProtection="1">
      <alignment horizontal="center" vertical="center"/>
      <protection locked="0"/>
    </xf>
    <xf numFmtId="0" fontId="7" fillId="11" borderId="66" xfId="0" applyFont="1" applyFill="1" applyBorder="1" applyAlignment="1" applyProtection="1">
      <alignment horizontal="center" vertical="center"/>
      <protection locked="0"/>
    </xf>
    <xf numFmtId="0" fontId="7" fillId="11" borderId="67" xfId="0" applyFont="1" applyFill="1" applyBorder="1" applyAlignment="1" applyProtection="1">
      <alignment horizontal="center" vertical="center"/>
      <protection locked="0"/>
    </xf>
    <xf numFmtId="0" fontId="6" fillId="8" borderId="74" xfId="0" applyFont="1" applyFill="1" applyBorder="1" applyAlignment="1"/>
    <xf numFmtId="0" fontId="7" fillId="8" borderId="75" xfId="0" applyFont="1" applyFill="1" applyBorder="1" applyAlignment="1"/>
    <xf numFmtId="0" fontId="0" fillId="10" borderId="80" xfId="0" applyFill="1" applyBorder="1" applyAlignment="1"/>
    <xf numFmtId="0" fontId="0" fillId="10" borderId="78" xfId="0" applyFill="1" applyBorder="1" applyAlignment="1"/>
    <xf numFmtId="0" fontId="6" fillId="8" borderId="74" xfId="0" applyFont="1" applyFill="1" applyBorder="1" applyAlignment="1">
      <alignment horizontal="left"/>
    </xf>
    <xf numFmtId="0" fontId="7" fillId="8" borderId="75" xfId="0" applyFont="1" applyFill="1" applyBorder="1" applyAlignment="1">
      <alignment horizontal="left"/>
    </xf>
    <xf numFmtId="0" fontId="0" fillId="10" borderId="80" xfId="0" applyFill="1" applyBorder="1" applyAlignment="1">
      <alignment horizontal="left"/>
    </xf>
    <xf numFmtId="0" fontId="0" fillId="10" borderId="78" xfId="0" applyFill="1" applyBorder="1" applyAlignment="1">
      <alignment horizontal="left"/>
    </xf>
    <xf numFmtId="0" fontId="0" fillId="10" borderId="78" xfId="0" applyFill="1" applyBorder="1"/>
    <xf numFmtId="0" fontId="6" fillId="3" borderId="74" xfId="0" applyFont="1" applyFill="1" applyBorder="1" applyAlignment="1">
      <alignment horizontal="right" wrapText="1"/>
    </xf>
    <xf numFmtId="0" fontId="0" fillId="0" borderId="75" xfId="0" applyBorder="1" applyAlignment="1">
      <alignment horizontal="right" wrapText="1"/>
    </xf>
    <xf numFmtId="0" fontId="0" fillId="0" borderId="81" xfId="0" applyBorder="1" applyAlignment="1" applyProtection="1">
      <alignment horizontal="left"/>
      <protection locked="0"/>
    </xf>
    <xf numFmtId="0" fontId="6" fillId="3" borderId="74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6" fillId="3" borderId="74" xfId="0" applyFont="1" applyFill="1" applyBorder="1" applyAlignment="1">
      <alignment horizontal="left" wrapText="1"/>
    </xf>
    <xf numFmtId="0" fontId="0" fillId="0" borderId="75" xfId="0" applyBorder="1" applyAlignment="1">
      <alignment horizontal="left" wrapText="1"/>
    </xf>
    <xf numFmtId="0" fontId="0" fillId="0" borderId="76" xfId="0" applyBorder="1" applyAlignment="1" applyProtection="1">
      <alignment horizontal="right"/>
      <protection locked="0"/>
    </xf>
    <xf numFmtId="0" fontId="0" fillId="0" borderId="77" xfId="0" applyBorder="1" applyAlignment="1" applyProtection="1">
      <alignment horizontal="right"/>
      <protection locked="0"/>
    </xf>
    <xf numFmtId="0" fontId="7" fillId="11" borderId="70" xfId="0" applyFont="1" applyFill="1" applyBorder="1" applyAlignment="1" applyProtection="1">
      <alignment horizontal="center" vertical="center"/>
      <protection locked="0"/>
    </xf>
    <xf numFmtId="0" fontId="6" fillId="8" borderId="74" xfId="0" applyFont="1" applyFill="1" applyBorder="1" applyAlignment="1">
      <alignment horizontal="right"/>
    </xf>
    <xf numFmtId="0" fontId="7" fillId="8" borderId="75" xfId="0" applyFont="1" applyFill="1" applyBorder="1" applyAlignment="1">
      <alignment horizontal="right"/>
    </xf>
    <xf numFmtId="0" fontId="0" fillId="10" borderId="80" xfId="0" applyFill="1" applyBorder="1"/>
    <xf numFmtId="0" fontId="7" fillId="11" borderId="71" xfId="0" applyFont="1" applyFill="1" applyBorder="1" applyAlignment="1" applyProtection="1">
      <alignment horizontal="center" vertical="center"/>
      <protection locked="0"/>
    </xf>
    <xf numFmtId="165" fontId="14" fillId="2" borderId="5" xfId="0" applyNumberFormat="1" applyFont="1" applyFill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/>
    </xf>
    <xf numFmtId="165" fontId="14" fillId="2" borderId="83" xfId="0" applyNumberFormat="1" applyFont="1" applyFill="1" applyBorder="1" applyAlignment="1">
      <alignment horizontal="center" vertical="center"/>
    </xf>
    <xf numFmtId="0" fontId="16" fillId="2" borderId="83" xfId="0" applyFont="1" applyFill="1" applyBorder="1" applyAlignment="1">
      <alignment horizontal="center" vertical="center"/>
    </xf>
    <xf numFmtId="0" fontId="17" fillId="7" borderId="84" xfId="1" applyFont="1" applyFill="1" applyBorder="1" applyAlignment="1" applyProtection="1">
      <alignment horizontal="center" vertical="center"/>
      <protection hidden="1"/>
    </xf>
    <xf numFmtId="0" fontId="14" fillId="2" borderId="49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165" fontId="14" fillId="2" borderId="54" xfId="0" applyNumberFormat="1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_Kopie - Pavel Klein Tabulk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257175</xdr:rowOff>
    </xdr:from>
    <xdr:to>
      <xdr:col>11</xdr:col>
      <xdr:colOff>371475</xdr:colOff>
      <xdr:row>1</xdr:row>
      <xdr:rowOff>1019175</xdr:rowOff>
    </xdr:to>
    <xdr:sp macro="" textlink="">
      <xdr:nvSpPr>
        <xdr:cNvPr id="1090" name="WordArt 2"/>
        <xdr:cNvSpPr>
          <a:spLocks noChangeArrowheads="1" noChangeShapeType="1"/>
        </xdr:cNvSpPr>
      </xdr:nvSpPr>
      <xdr:spPr bwMode="auto">
        <a:xfrm>
          <a:off x="628650" y="419100"/>
          <a:ext cx="7753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100584" rIns="82296" bIns="0" anchor="t" upright="1"/>
        <a:lstStyle/>
        <a:p>
          <a:pPr algn="ctr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28575</xdr:rowOff>
    </xdr:from>
    <xdr:to>
      <xdr:col>17</xdr:col>
      <xdr:colOff>638175</xdr:colOff>
      <xdr:row>0</xdr:row>
      <xdr:rowOff>762000</xdr:rowOff>
    </xdr:to>
    <xdr:sp macro="" textlink="">
      <xdr:nvSpPr>
        <xdr:cNvPr id="9228" name="WordArt 6"/>
        <xdr:cNvSpPr>
          <a:spLocks noChangeArrowheads="1" noChangeShapeType="1"/>
        </xdr:cNvSpPr>
      </xdr:nvSpPr>
      <xdr:spPr bwMode="auto">
        <a:xfrm>
          <a:off x="923925" y="28575"/>
          <a:ext cx="7200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100584" rIns="82296" bIns="0" anchor="t" upright="1"/>
        <a:lstStyle/>
        <a:p>
          <a:pPr algn="ctr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</a:t>
          </a:r>
        </a:p>
      </xdr:txBody>
    </xdr:sp>
    <xdr:clientData/>
  </xdr:twoCellAnchor>
  <xdr:twoCellAnchor>
    <xdr:from>
      <xdr:col>20</xdr:col>
      <xdr:colOff>628650</xdr:colOff>
      <xdr:row>54</xdr:row>
      <xdr:rowOff>257175</xdr:rowOff>
    </xdr:from>
    <xdr:to>
      <xdr:col>38</xdr:col>
      <xdr:colOff>371475</xdr:colOff>
      <xdr:row>54</xdr:row>
      <xdr:rowOff>1019175</xdr:rowOff>
    </xdr:to>
    <xdr:sp macro="" textlink="">
      <xdr:nvSpPr>
        <xdr:cNvPr id="3" name="WordArt 2"/>
        <xdr:cNvSpPr>
          <a:spLocks noChangeArrowheads="1" noChangeShapeType="1"/>
        </xdr:cNvSpPr>
      </xdr:nvSpPr>
      <xdr:spPr bwMode="auto">
        <a:xfrm>
          <a:off x="628650" y="419100"/>
          <a:ext cx="9191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100584" rIns="82296" bIns="0" anchor="t" upright="1"/>
        <a:lstStyle/>
        <a:p>
          <a:pPr algn="ctr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28575</xdr:rowOff>
    </xdr:from>
    <xdr:to>
      <xdr:col>17</xdr:col>
      <xdr:colOff>638175</xdr:colOff>
      <xdr:row>0</xdr:row>
      <xdr:rowOff>762000</xdr:rowOff>
    </xdr:to>
    <xdr:sp macro="" textlink="">
      <xdr:nvSpPr>
        <xdr:cNvPr id="2" name="WordArt 6"/>
        <xdr:cNvSpPr>
          <a:spLocks noChangeArrowheads="1" noChangeShapeType="1"/>
        </xdr:cNvSpPr>
      </xdr:nvSpPr>
      <xdr:spPr bwMode="auto">
        <a:xfrm>
          <a:off x="923925" y="28575"/>
          <a:ext cx="82391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100584" rIns="82296" bIns="0" anchor="t" upright="1"/>
        <a:lstStyle/>
        <a:p>
          <a:pPr algn="ctr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M36"/>
  <sheetViews>
    <sheetView workbookViewId="0">
      <selection activeCell="T15" sqref="T15"/>
    </sheetView>
  </sheetViews>
  <sheetFormatPr defaultRowHeight="12.75"/>
  <cols>
    <col min="1" max="1" width="44.140625" customWidth="1"/>
    <col min="2" max="9" width="6.7109375" customWidth="1"/>
    <col min="10" max="10" width="10" style="1" customWidth="1"/>
    <col min="11" max="11" width="8.85546875" style="1" customWidth="1"/>
    <col min="12" max="12" width="8.5703125" style="1" customWidth="1"/>
    <col min="13" max="13" width="13.42578125" customWidth="1"/>
  </cols>
  <sheetData>
    <row r="2" spans="1:13" ht="87" customHeight="1" thickBot="1"/>
    <row r="3" spans="1:13" ht="24" customHeight="1" thickTop="1">
      <c r="A3" s="156" t="s">
        <v>20</v>
      </c>
      <c r="B3" s="157"/>
      <c r="C3" s="157"/>
      <c r="D3" s="157"/>
      <c r="E3" s="157"/>
      <c r="F3" s="157"/>
      <c r="G3" s="157"/>
      <c r="H3" s="157"/>
      <c r="I3" s="157"/>
      <c r="J3" s="160" t="s">
        <v>16</v>
      </c>
      <c r="K3" s="150" t="s">
        <v>23</v>
      </c>
      <c r="L3" s="160" t="s">
        <v>17</v>
      </c>
      <c r="M3" s="150" t="s">
        <v>22</v>
      </c>
    </row>
    <row r="4" spans="1:13" ht="13.5" thickBot="1">
      <c r="A4" s="158"/>
      <c r="B4" s="159"/>
      <c r="C4" s="159"/>
      <c r="D4" s="159"/>
      <c r="E4" s="159"/>
      <c r="F4" s="159"/>
      <c r="G4" s="159"/>
      <c r="H4" s="159"/>
      <c r="I4" s="159"/>
      <c r="J4" s="161"/>
      <c r="K4" s="151"/>
      <c r="L4" s="161"/>
      <c r="M4" s="151"/>
    </row>
    <row r="5" spans="1:13" ht="15.75" thickTop="1" thickBot="1">
      <c r="A5" s="6" t="s">
        <v>15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162"/>
      <c r="K5" s="152"/>
      <c r="L5" s="162"/>
      <c r="M5" s="152"/>
    </row>
    <row r="6" spans="1:13" ht="14.25" thickTop="1" thickBo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25.15" customHeight="1" thickTop="1">
      <c r="A7" s="124" t="s">
        <v>64</v>
      </c>
      <c r="B7" s="120">
        <f>'1.HD-zápis'!AM60</f>
        <v>15</v>
      </c>
      <c r="C7" s="121">
        <f>'2.HD-zápis'!AM67</f>
        <v>20.5</v>
      </c>
      <c r="D7" s="115"/>
      <c r="E7" s="115"/>
      <c r="F7" s="115"/>
      <c r="G7" s="115"/>
      <c r="H7" s="115"/>
      <c r="I7" s="116"/>
      <c r="J7" s="238">
        <f>'1.HD-zápis'!AK60+'2.HD-zápis'!AK67</f>
        <v>4877</v>
      </c>
      <c r="K7" s="239">
        <f>IF(J7=0,"",J7/(COUNT(B7:I7)*7))</f>
        <v>348.35714285714283</v>
      </c>
      <c r="L7" s="240">
        <f>SUM(B7:I7)</f>
        <v>35.5</v>
      </c>
      <c r="M7" s="241">
        <f t="shared" ref="M7:M14" si="0">IF(J7=0,"",RANK(L7,$L$7:$L$14,0))</f>
        <v>3</v>
      </c>
    </row>
    <row r="8" spans="1:13" ht="25.15" customHeight="1">
      <c r="A8" s="125" t="s">
        <v>65</v>
      </c>
      <c r="B8" s="122">
        <f>'1.HD-zápis'!AM61</f>
        <v>9</v>
      </c>
      <c r="C8" s="123">
        <f>'2.HD-zápis'!AM60</f>
        <v>6</v>
      </c>
      <c r="D8" s="30"/>
      <c r="E8" s="30"/>
      <c r="F8" s="30"/>
      <c r="G8" s="30"/>
      <c r="H8" s="30"/>
      <c r="I8" s="117"/>
      <c r="J8" s="242">
        <f>'1.HD-zápis'!AK61+'2.HD-zápis'!AK60</f>
        <v>4165</v>
      </c>
      <c r="K8" s="237">
        <f t="shared" ref="K8:K14" si="1">IF(J8=0,"",J8/(COUNT(B8:I8)*7))</f>
        <v>297.5</v>
      </c>
      <c r="L8" s="24">
        <f t="shared" ref="L8:L14" si="2">SUM(B8:I8)</f>
        <v>15</v>
      </c>
      <c r="M8" s="126">
        <f t="shared" si="0"/>
        <v>8</v>
      </c>
    </row>
    <row r="9" spans="1:13" ht="25.15" customHeight="1">
      <c r="A9" s="127" t="s">
        <v>24</v>
      </c>
      <c r="B9" s="122">
        <f>'1.HD-zápis'!AM62</f>
        <v>13</v>
      </c>
      <c r="C9" s="123">
        <f>'2.HD-zápis'!AM61</f>
        <v>7</v>
      </c>
      <c r="D9" s="30"/>
      <c r="E9" s="30"/>
      <c r="F9" s="30"/>
      <c r="G9" s="30"/>
      <c r="H9" s="30"/>
      <c r="I9" s="117"/>
      <c r="J9" s="242">
        <f>'1.HD-zápis'!AK62+'2.HD-zápis'!AK61</f>
        <v>4576</v>
      </c>
      <c r="K9" s="237">
        <f t="shared" si="1"/>
        <v>326.85714285714283</v>
      </c>
      <c r="L9" s="24">
        <f t="shared" si="2"/>
        <v>20</v>
      </c>
      <c r="M9" s="126">
        <f t="shared" si="0"/>
        <v>6</v>
      </c>
    </row>
    <row r="10" spans="1:13" ht="25.15" customHeight="1">
      <c r="A10" s="127" t="s">
        <v>25</v>
      </c>
      <c r="B10" s="122">
        <f>'1.HD-zápis'!AM63</f>
        <v>6</v>
      </c>
      <c r="C10" s="123">
        <f>'2.HD-zápis'!AM62</f>
        <v>13.5</v>
      </c>
      <c r="D10" s="30"/>
      <c r="E10" s="30"/>
      <c r="F10" s="30"/>
      <c r="G10" s="30"/>
      <c r="H10" s="30"/>
      <c r="I10" s="117"/>
      <c r="J10" s="242">
        <f>'1.HD-zápis'!AK63+'2.HD-zápis'!AK62</f>
        <v>4605</v>
      </c>
      <c r="K10" s="237">
        <f t="shared" si="1"/>
        <v>328.92857142857144</v>
      </c>
      <c r="L10" s="24">
        <f t="shared" si="2"/>
        <v>19.5</v>
      </c>
      <c r="M10" s="126">
        <f t="shared" si="0"/>
        <v>7</v>
      </c>
    </row>
    <row r="11" spans="1:13" ht="25.15" customHeight="1">
      <c r="A11" s="127" t="s">
        <v>66</v>
      </c>
      <c r="B11" s="122">
        <f>'1.HD-zápis'!AM64</f>
        <v>19</v>
      </c>
      <c r="C11" s="123">
        <f>'2.HD-zápis'!AM63</f>
        <v>22.5</v>
      </c>
      <c r="D11" s="30"/>
      <c r="E11" s="30"/>
      <c r="F11" s="30"/>
      <c r="G11" s="30"/>
      <c r="H11" s="30"/>
      <c r="I11" s="117"/>
      <c r="J11" s="242">
        <f>'1.HD-zápis'!AK64+'2.HD-zápis'!AK63</f>
        <v>4951</v>
      </c>
      <c r="K11" s="237">
        <f t="shared" si="1"/>
        <v>353.64285714285717</v>
      </c>
      <c r="L11" s="24">
        <f t="shared" si="2"/>
        <v>41.5</v>
      </c>
      <c r="M11" s="126">
        <f t="shared" si="0"/>
        <v>1</v>
      </c>
    </row>
    <row r="12" spans="1:13" ht="25.15" customHeight="1">
      <c r="A12" s="128" t="s">
        <v>26</v>
      </c>
      <c r="B12" s="122">
        <f>'1.HD-zápis'!AM65</f>
        <v>23</v>
      </c>
      <c r="C12" s="123">
        <f>'2.HD-zápis'!AM64</f>
        <v>16</v>
      </c>
      <c r="D12" s="30"/>
      <c r="E12" s="30"/>
      <c r="F12" s="30"/>
      <c r="G12" s="30"/>
      <c r="H12" s="30"/>
      <c r="I12" s="117"/>
      <c r="J12" s="242">
        <f>'1.HD-zápis'!AK65+'2.HD-zápis'!AK64</f>
        <v>5132</v>
      </c>
      <c r="K12" s="237">
        <f t="shared" si="1"/>
        <v>366.57142857142856</v>
      </c>
      <c r="L12" s="24">
        <f t="shared" si="2"/>
        <v>39</v>
      </c>
      <c r="M12" s="126">
        <f t="shared" si="0"/>
        <v>2</v>
      </c>
    </row>
    <row r="13" spans="1:13" ht="25.15" customHeight="1">
      <c r="A13" s="129" t="s">
        <v>27</v>
      </c>
      <c r="B13" s="122">
        <f>'1.HD-zápis'!AM66</f>
        <v>11</v>
      </c>
      <c r="C13" s="123">
        <f>'2.HD-zápis'!AM65</f>
        <v>11.5</v>
      </c>
      <c r="D13" s="30"/>
      <c r="E13" s="30"/>
      <c r="F13" s="30"/>
      <c r="G13" s="30"/>
      <c r="H13" s="30"/>
      <c r="I13" s="117"/>
      <c r="J13" s="243">
        <f>'1.HD-zápis'!AK66+'2.HD-zápis'!AK65</f>
        <v>4554</v>
      </c>
      <c r="K13" s="237">
        <f t="shared" si="1"/>
        <v>325.28571428571428</v>
      </c>
      <c r="L13" s="24">
        <f t="shared" si="2"/>
        <v>22.5</v>
      </c>
      <c r="M13" s="126">
        <f t="shared" si="0"/>
        <v>5</v>
      </c>
    </row>
    <row r="14" spans="1:13" ht="25.15" customHeight="1" thickBot="1">
      <c r="A14" s="130" t="s">
        <v>67</v>
      </c>
      <c r="B14" s="131">
        <f>'1.HD-zápis'!AM67</f>
        <v>16</v>
      </c>
      <c r="C14" s="132">
        <f>'2.HD-zápis'!AM66</f>
        <v>15</v>
      </c>
      <c r="D14" s="118"/>
      <c r="E14" s="118"/>
      <c r="F14" s="118"/>
      <c r="G14" s="118"/>
      <c r="H14" s="118"/>
      <c r="I14" s="119"/>
      <c r="J14" s="244">
        <f>'1.HD-zápis'!AK67+'2.HD-zápis'!AK66</f>
        <v>4706</v>
      </c>
      <c r="K14" s="245">
        <f t="shared" si="1"/>
        <v>336.14285714285717</v>
      </c>
      <c r="L14" s="134">
        <f t="shared" si="2"/>
        <v>31</v>
      </c>
      <c r="M14" s="133">
        <f t="shared" si="0"/>
        <v>4</v>
      </c>
    </row>
    <row r="15" spans="1:13" ht="24.75" customHeight="1" thickTop="1"/>
    <row r="17" spans="1:1" ht="3" customHeight="1"/>
    <row r="18" spans="1:1" ht="24.95" customHeight="1"/>
    <row r="19" spans="1:1" ht="24.95" customHeight="1">
      <c r="A19" s="41"/>
    </row>
    <row r="20" spans="1:1" ht="24.95" customHeight="1"/>
    <row r="21" spans="1:1" ht="24.95" customHeight="1"/>
    <row r="22" spans="1:1" ht="24.95" customHeight="1"/>
    <row r="23" spans="1:1" ht="24.95" customHeight="1"/>
    <row r="24" spans="1:1" ht="24.95" customHeight="1"/>
    <row r="25" spans="1:1" ht="65.25" customHeight="1"/>
    <row r="26" spans="1:1" ht="37.15" customHeight="1"/>
    <row r="27" spans="1:1" ht="13.5" customHeight="1"/>
    <row r="28" spans="1:1" ht="25.5" customHeight="1"/>
    <row r="30" spans="1:1" ht="3" customHeight="1"/>
    <row r="31" spans="1:1" ht="24.95" customHeight="1"/>
    <row r="32" spans="1:1" ht="24.95" customHeight="1"/>
    <row r="33" ht="24.95" customHeight="1"/>
    <row r="34" ht="24.95" customHeight="1"/>
    <row r="35" ht="24.95" customHeight="1"/>
    <row r="36" ht="24.95" customHeight="1"/>
  </sheetData>
  <sheetProtection selectLockedCells="1" selectUnlockedCells="1"/>
  <mergeCells count="6">
    <mergeCell ref="M3:M5"/>
    <mergeCell ref="A6:M6"/>
    <mergeCell ref="A3:I4"/>
    <mergeCell ref="J3:J5"/>
    <mergeCell ref="K3:K5"/>
    <mergeCell ref="L3:L5"/>
  </mergeCells>
  <phoneticPr fontId="0" type="noConversion"/>
  <dataValidations count="1">
    <dataValidation type="list" allowBlank="1" showInputMessage="1" showErrorMessage="1" sqref="A19">
      <formula1>J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N72"/>
  <sheetViews>
    <sheetView topLeftCell="I29" zoomScale="75" zoomScaleNormal="75" zoomScaleSheetLayoutView="100" workbookViewId="0">
      <selection activeCell="AN62" sqref="AN62"/>
    </sheetView>
  </sheetViews>
  <sheetFormatPr defaultRowHeight="12.75"/>
  <cols>
    <col min="2" max="2" width="20.7109375" customWidth="1"/>
    <col min="3" max="3" width="5.7109375" customWidth="1"/>
    <col min="4" max="4" width="1.28515625" customWidth="1"/>
    <col min="5" max="5" width="5.7109375" customWidth="1"/>
    <col min="6" max="6" width="20.7109375" customWidth="1"/>
    <col min="7" max="7" width="1.7109375" customWidth="1"/>
    <col min="8" max="8" width="20.7109375" customWidth="1"/>
    <col min="9" max="9" width="5.7109375" customWidth="1"/>
    <col min="10" max="10" width="1.28515625" customWidth="1"/>
    <col min="11" max="11" width="5.7109375" customWidth="1"/>
    <col min="12" max="12" width="20.7109375" customWidth="1"/>
    <col min="13" max="13" width="1.7109375" customWidth="1"/>
    <col min="14" max="14" width="20.7109375" customWidth="1"/>
    <col min="15" max="15" width="5.7109375" customWidth="1"/>
    <col min="16" max="16" width="1.28515625" customWidth="1"/>
    <col min="17" max="17" width="5.7109375" customWidth="1"/>
    <col min="18" max="18" width="20.7109375" customWidth="1"/>
    <col min="21" max="21" width="38.7109375" customWidth="1"/>
    <col min="22" max="28" width="10.7109375" customWidth="1"/>
    <col min="32" max="36" width="1.7109375" customWidth="1"/>
    <col min="37" max="44" width="15.7109375" customWidth="1"/>
  </cols>
  <sheetData>
    <row r="1" spans="1:35" ht="64.900000000000006" customHeight="1"/>
    <row r="2" spans="1:35" ht="39.75" customHeight="1" thickBot="1">
      <c r="A2" s="4"/>
      <c r="B2" s="173" t="s">
        <v>59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4"/>
      <c r="T2" s="4"/>
      <c r="U2" s="4"/>
      <c r="V2" s="4"/>
      <c r="W2" s="4"/>
      <c r="X2" s="4"/>
      <c r="Y2" s="4"/>
    </row>
    <row r="3" spans="1:35" ht="20.100000000000001" customHeight="1" thickBo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"/>
      <c r="T3" s="4"/>
      <c r="U3" s="4"/>
      <c r="V3" s="4"/>
      <c r="W3" s="4"/>
      <c r="X3" s="4"/>
      <c r="Y3" s="4"/>
    </row>
    <row r="4" spans="1:35" ht="23.1" customHeight="1">
      <c r="A4" s="166" t="s">
        <v>0</v>
      </c>
      <c r="B4" s="223" t="s">
        <v>49</v>
      </c>
      <c r="C4" s="138">
        <v>4</v>
      </c>
      <c r="D4" s="139" t="s">
        <v>18</v>
      </c>
      <c r="E4" s="138">
        <v>0</v>
      </c>
      <c r="F4" s="226" t="s">
        <v>50</v>
      </c>
      <c r="G4" s="12"/>
      <c r="H4" s="223" t="s">
        <v>51</v>
      </c>
      <c r="I4" s="138">
        <v>4</v>
      </c>
      <c r="J4" s="139" t="s">
        <v>18</v>
      </c>
      <c r="K4" s="138">
        <v>0</v>
      </c>
      <c r="L4" s="228" t="s">
        <v>52</v>
      </c>
      <c r="M4" s="12"/>
      <c r="N4" s="223" t="s">
        <v>53</v>
      </c>
      <c r="O4" s="138">
        <v>0</v>
      </c>
      <c r="P4" s="139" t="s">
        <v>18</v>
      </c>
      <c r="Q4" s="138">
        <v>4</v>
      </c>
      <c r="R4" s="228" t="s">
        <v>54</v>
      </c>
      <c r="S4" s="4"/>
      <c r="T4" s="4"/>
      <c r="U4" s="4"/>
      <c r="V4" s="4"/>
      <c r="W4" s="4"/>
      <c r="X4" s="4"/>
      <c r="Y4" s="4"/>
      <c r="AB4" s="14"/>
      <c r="AC4" s="14"/>
      <c r="AD4" s="14"/>
      <c r="AE4" s="14"/>
      <c r="AF4" s="14"/>
      <c r="AG4" s="14"/>
      <c r="AH4" s="14"/>
      <c r="AI4" s="14"/>
    </row>
    <row r="5" spans="1:35" ht="17.100000000000001" customHeight="1">
      <c r="A5" s="166"/>
      <c r="B5" s="224"/>
      <c r="C5" s="167">
        <v>357</v>
      </c>
      <c r="D5" s="81" t="s">
        <v>19</v>
      </c>
      <c r="E5" s="167">
        <v>284</v>
      </c>
      <c r="F5" s="227"/>
      <c r="G5" s="12"/>
      <c r="H5" s="224"/>
      <c r="I5" s="167">
        <v>323</v>
      </c>
      <c r="J5" s="81" t="s">
        <v>19</v>
      </c>
      <c r="K5" s="167">
        <v>284</v>
      </c>
      <c r="L5" s="229"/>
      <c r="M5" s="12"/>
      <c r="N5" s="224"/>
      <c r="O5" s="167">
        <v>328</v>
      </c>
      <c r="P5" s="81" t="s">
        <v>19</v>
      </c>
      <c r="Q5" s="167">
        <v>386</v>
      </c>
      <c r="R5" s="229"/>
      <c r="T5" s="4"/>
      <c r="U5" s="4"/>
      <c r="V5" s="4"/>
      <c r="W5" s="4"/>
      <c r="X5" s="4"/>
      <c r="Y5" s="4"/>
    </row>
    <row r="6" spans="1:35" ht="17.100000000000001" customHeight="1">
      <c r="A6" s="166"/>
      <c r="B6" s="225" t="s">
        <v>30</v>
      </c>
      <c r="C6" s="194">
        <v>169</v>
      </c>
      <c r="D6" s="27"/>
      <c r="E6" s="190">
        <v>140</v>
      </c>
      <c r="F6" s="200" t="s">
        <v>31</v>
      </c>
      <c r="G6" s="12"/>
      <c r="H6" s="225" t="s">
        <v>34</v>
      </c>
      <c r="I6" s="194">
        <v>175</v>
      </c>
      <c r="J6" s="27"/>
      <c r="K6" s="190">
        <v>158</v>
      </c>
      <c r="L6" s="225" t="s">
        <v>35</v>
      </c>
      <c r="M6" s="12"/>
      <c r="N6" s="207" t="s">
        <v>38</v>
      </c>
      <c r="O6" s="194">
        <v>152</v>
      </c>
      <c r="P6" s="27"/>
      <c r="Q6" s="190">
        <v>170</v>
      </c>
      <c r="R6" s="225" t="s">
        <v>44</v>
      </c>
      <c r="T6" s="4"/>
      <c r="U6" s="4"/>
      <c r="V6" s="4"/>
      <c r="W6" s="4"/>
      <c r="X6" s="4"/>
      <c r="Y6" s="4"/>
    </row>
    <row r="7" spans="1:35" ht="17.100000000000001" customHeight="1" thickBot="1">
      <c r="A7" s="166"/>
      <c r="B7" s="201" t="s">
        <v>28</v>
      </c>
      <c r="C7" s="195">
        <v>188</v>
      </c>
      <c r="D7" s="136"/>
      <c r="E7" s="191">
        <v>144</v>
      </c>
      <c r="F7" s="201" t="s">
        <v>32</v>
      </c>
      <c r="G7" s="12"/>
      <c r="H7" s="201" t="s">
        <v>33</v>
      </c>
      <c r="I7" s="195">
        <v>148</v>
      </c>
      <c r="J7" s="136"/>
      <c r="K7" s="191">
        <v>126</v>
      </c>
      <c r="L7" s="201" t="s">
        <v>36</v>
      </c>
      <c r="M7" s="12"/>
      <c r="N7" s="201" t="s">
        <v>39</v>
      </c>
      <c r="O7" s="195">
        <v>176</v>
      </c>
      <c r="P7" s="136"/>
      <c r="Q7" s="191">
        <v>216</v>
      </c>
      <c r="R7" s="201" t="s">
        <v>37</v>
      </c>
      <c r="T7" s="4"/>
      <c r="U7" s="4"/>
      <c r="V7" s="4"/>
      <c r="W7" s="4"/>
      <c r="X7" s="4"/>
      <c r="Y7" s="4"/>
    </row>
    <row r="8" spans="1:35" ht="17.100000000000001" customHeight="1" thickBot="1">
      <c r="A8" s="13"/>
      <c r="B8" s="12"/>
      <c r="C8" s="12"/>
      <c r="D8" s="12"/>
      <c r="E8" s="12"/>
      <c r="F8" s="66"/>
      <c r="G8" s="12"/>
      <c r="H8" s="12"/>
      <c r="I8" s="19"/>
      <c r="J8" s="12"/>
      <c r="K8" s="12"/>
      <c r="L8" s="68"/>
      <c r="M8" s="12"/>
      <c r="N8" s="12"/>
      <c r="O8" s="12"/>
      <c r="P8" s="12"/>
      <c r="Q8" s="12"/>
      <c r="R8" s="68"/>
      <c r="S8" s="4"/>
      <c r="T8" s="4"/>
      <c r="U8" s="4"/>
      <c r="V8" s="4"/>
      <c r="W8" s="4"/>
      <c r="X8" s="4"/>
      <c r="Y8" s="4"/>
    </row>
    <row r="9" spans="1:35" ht="23.1" customHeight="1">
      <c r="A9" s="166" t="s">
        <v>1</v>
      </c>
      <c r="B9" s="223" t="s">
        <v>52</v>
      </c>
      <c r="C9" s="138">
        <v>0</v>
      </c>
      <c r="D9" s="139" t="s">
        <v>18</v>
      </c>
      <c r="E9" s="138">
        <v>4</v>
      </c>
      <c r="F9" s="226" t="s">
        <v>53</v>
      </c>
      <c r="G9" s="12"/>
      <c r="H9" s="223" t="s">
        <v>55</v>
      </c>
      <c r="I9" s="138">
        <v>4</v>
      </c>
      <c r="J9" s="139" t="s">
        <v>18</v>
      </c>
      <c r="K9" s="138">
        <v>0</v>
      </c>
      <c r="L9" s="228" t="s">
        <v>56</v>
      </c>
      <c r="M9" s="12"/>
      <c r="N9" s="223" t="s">
        <v>50</v>
      </c>
      <c r="O9" s="138">
        <v>3</v>
      </c>
      <c r="P9" s="139" t="s">
        <v>18</v>
      </c>
      <c r="Q9" s="138">
        <v>1</v>
      </c>
      <c r="R9" s="228" t="s">
        <v>51</v>
      </c>
      <c r="S9" s="15"/>
      <c r="T9" s="4"/>
      <c r="U9" s="4"/>
      <c r="V9" s="4"/>
      <c r="W9" s="4"/>
      <c r="X9" s="4"/>
      <c r="Y9" s="4"/>
    </row>
    <row r="10" spans="1:35" ht="12.75" customHeight="1">
      <c r="A10" s="166"/>
      <c r="B10" s="224"/>
      <c r="C10" s="167">
        <v>347</v>
      </c>
      <c r="D10" s="81" t="s">
        <v>19</v>
      </c>
      <c r="E10" s="167">
        <v>377</v>
      </c>
      <c r="F10" s="227"/>
      <c r="G10" s="12"/>
      <c r="H10" s="224"/>
      <c r="I10" s="167">
        <v>338</v>
      </c>
      <c r="J10" s="81" t="s">
        <v>19</v>
      </c>
      <c r="K10" s="167">
        <v>309</v>
      </c>
      <c r="L10" s="229"/>
      <c r="M10" s="12"/>
      <c r="N10" s="224"/>
      <c r="O10" s="167">
        <v>359</v>
      </c>
      <c r="P10" s="81" t="s">
        <v>19</v>
      </c>
      <c r="Q10" s="167">
        <v>340</v>
      </c>
      <c r="R10" s="229"/>
      <c r="S10" s="4"/>
      <c r="T10" s="4"/>
      <c r="U10" s="4"/>
      <c r="V10" s="4"/>
      <c r="W10" s="4"/>
      <c r="X10" s="4"/>
      <c r="Y10" s="4"/>
    </row>
    <row r="11" spans="1:35" ht="17.100000000000001" customHeight="1">
      <c r="A11" s="166"/>
      <c r="B11" s="225" t="s">
        <v>35</v>
      </c>
      <c r="C11" s="196">
        <v>193</v>
      </c>
      <c r="D11" s="27"/>
      <c r="E11" s="192">
        <v>197</v>
      </c>
      <c r="F11" s="200" t="s">
        <v>38</v>
      </c>
      <c r="G11" s="12"/>
      <c r="H11" s="230" t="s">
        <v>42</v>
      </c>
      <c r="I11" s="194">
        <v>138</v>
      </c>
      <c r="J11" s="27"/>
      <c r="K11" s="190">
        <v>134</v>
      </c>
      <c r="L11" s="225" t="s">
        <v>41</v>
      </c>
      <c r="M11" s="12"/>
      <c r="N11" s="225" t="s">
        <v>45</v>
      </c>
      <c r="O11" s="196">
        <v>178</v>
      </c>
      <c r="P11" s="27"/>
      <c r="Q11" s="192">
        <v>151</v>
      </c>
      <c r="R11" s="225" t="s">
        <v>34</v>
      </c>
      <c r="S11" s="4"/>
      <c r="T11" s="4"/>
      <c r="U11" s="4"/>
      <c r="V11" s="4"/>
      <c r="W11" s="4"/>
      <c r="X11" s="4"/>
    </row>
    <row r="12" spans="1:35" ht="17.100000000000001" customHeight="1" thickBot="1">
      <c r="A12" s="166"/>
      <c r="B12" s="201" t="s">
        <v>36</v>
      </c>
      <c r="C12" s="197">
        <v>154</v>
      </c>
      <c r="D12" s="136"/>
      <c r="E12" s="193">
        <v>180</v>
      </c>
      <c r="F12" s="201" t="s">
        <v>39</v>
      </c>
      <c r="G12" s="12"/>
      <c r="H12" s="231" t="s">
        <v>43</v>
      </c>
      <c r="I12" s="195">
        <v>200</v>
      </c>
      <c r="J12" s="136"/>
      <c r="K12" s="191">
        <v>175</v>
      </c>
      <c r="L12" s="201" t="s">
        <v>40</v>
      </c>
      <c r="M12" s="12"/>
      <c r="N12" s="201" t="s">
        <v>32</v>
      </c>
      <c r="O12" s="197">
        <v>181</v>
      </c>
      <c r="P12" s="136"/>
      <c r="Q12" s="193">
        <v>189</v>
      </c>
      <c r="R12" s="201" t="s">
        <v>33</v>
      </c>
      <c r="S12" s="4"/>
      <c r="T12" s="4"/>
      <c r="U12" s="4"/>
      <c r="V12" s="4"/>
      <c r="W12" s="4"/>
    </row>
    <row r="13" spans="1:35" ht="17.100000000000001" customHeight="1" thickBot="1">
      <c r="A13" s="13"/>
      <c r="B13" s="12"/>
      <c r="C13" s="12"/>
      <c r="D13" s="12"/>
      <c r="E13" s="12"/>
      <c r="F13" s="66"/>
      <c r="G13" s="12"/>
      <c r="H13" s="12"/>
      <c r="I13" s="12"/>
      <c r="J13" s="12"/>
      <c r="K13" s="12"/>
      <c r="L13" s="68"/>
      <c r="M13" s="12"/>
      <c r="N13" s="12"/>
      <c r="O13" s="12"/>
      <c r="P13" s="12"/>
      <c r="Q13" s="12"/>
      <c r="R13" s="68"/>
      <c r="S13" s="4"/>
      <c r="T13" s="4"/>
      <c r="U13" s="4"/>
      <c r="V13" s="4"/>
      <c r="W13" s="4"/>
    </row>
    <row r="14" spans="1:35" ht="23.1" customHeight="1">
      <c r="A14" s="166" t="s">
        <v>2</v>
      </c>
      <c r="B14" s="223" t="s">
        <v>54</v>
      </c>
      <c r="C14" s="138">
        <v>3</v>
      </c>
      <c r="D14" s="139" t="s">
        <v>18</v>
      </c>
      <c r="E14" s="138">
        <v>1</v>
      </c>
      <c r="F14" s="226" t="s">
        <v>55</v>
      </c>
      <c r="G14" s="12"/>
      <c r="H14" s="223" t="s">
        <v>52</v>
      </c>
      <c r="I14" s="138">
        <v>1</v>
      </c>
      <c r="J14" s="139" t="s">
        <v>18</v>
      </c>
      <c r="K14" s="138">
        <v>3</v>
      </c>
      <c r="L14" s="228" t="s">
        <v>50</v>
      </c>
      <c r="M14" s="12"/>
      <c r="N14" s="223" t="s">
        <v>49</v>
      </c>
      <c r="O14" s="138">
        <v>1</v>
      </c>
      <c r="P14" s="139" t="s">
        <v>18</v>
      </c>
      <c r="Q14" s="138">
        <v>3</v>
      </c>
      <c r="R14" s="228" t="s">
        <v>56</v>
      </c>
      <c r="S14" s="4"/>
      <c r="T14" s="4"/>
      <c r="U14" s="4"/>
      <c r="V14" s="61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5" ht="12.75" customHeight="1">
      <c r="A15" s="166"/>
      <c r="B15" s="224"/>
      <c r="C15" s="167">
        <v>340</v>
      </c>
      <c r="D15" s="81" t="s">
        <v>19</v>
      </c>
      <c r="E15" s="167">
        <v>272</v>
      </c>
      <c r="F15" s="227"/>
      <c r="G15" s="12"/>
      <c r="H15" s="224"/>
      <c r="I15" s="167">
        <v>319</v>
      </c>
      <c r="J15" s="81" t="s">
        <v>19</v>
      </c>
      <c r="K15" s="167">
        <v>320</v>
      </c>
      <c r="L15" s="229"/>
      <c r="M15" s="12"/>
      <c r="N15" s="224"/>
      <c r="O15" s="167">
        <v>324</v>
      </c>
      <c r="P15" s="81" t="s">
        <v>19</v>
      </c>
      <c r="Q15" s="167">
        <v>349</v>
      </c>
      <c r="R15" s="229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5" ht="17.100000000000001" customHeight="1">
      <c r="A16" s="166"/>
      <c r="B16" s="200" t="s">
        <v>44</v>
      </c>
      <c r="C16" s="196">
        <v>193</v>
      </c>
      <c r="D16" s="27"/>
      <c r="E16" s="192">
        <v>116</v>
      </c>
      <c r="F16" s="200" t="s">
        <v>42</v>
      </c>
      <c r="G16" s="12"/>
      <c r="H16" s="200" t="s">
        <v>36</v>
      </c>
      <c r="I16" s="196">
        <v>128</v>
      </c>
      <c r="J16" s="27"/>
      <c r="K16" s="190">
        <v>167</v>
      </c>
      <c r="L16" s="200" t="s">
        <v>45</v>
      </c>
      <c r="M16" s="12"/>
      <c r="N16" s="200" t="s">
        <v>28</v>
      </c>
      <c r="O16" s="194">
        <v>154</v>
      </c>
      <c r="P16" s="27"/>
      <c r="Q16" s="190">
        <v>153</v>
      </c>
      <c r="R16" s="200" t="s">
        <v>40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3" ht="17.100000000000001" customHeight="1" thickBot="1">
      <c r="A17" s="166"/>
      <c r="B17" s="201" t="s">
        <v>37</v>
      </c>
      <c r="C17" s="197">
        <v>147</v>
      </c>
      <c r="D17" s="136"/>
      <c r="E17" s="193">
        <v>156</v>
      </c>
      <c r="F17" s="201" t="s">
        <v>43</v>
      </c>
      <c r="G17" s="12"/>
      <c r="H17" s="201" t="s">
        <v>35</v>
      </c>
      <c r="I17" s="197">
        <v>191</v>
      </c>
      <c r="J17" s="136"/>
      <c r="K17" s="191">
        <v>153</v>
      </c>
      <c r="L17" s="201" t="s">
        <v>32</v>
      </c>
      <c r="M17" s="12"/>
      <c r="N17" s="201" t="s">
        <v>29</v>
      </c>
      <c r="O17" s="195">
        <v>170</v>
      </c>
      <c r="P17" s="136"/>
      <c r="Q17" s="191">
        <v>196</v>
      </c>
      <c r="R17" s="201" t="s">
        <v>41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3" ht="17.100000000000001" customHeight="1" thickBot="1">
      <c r="A18" s="13"/>
      <c r="B18" s="12"/>
      <c r="C18" s="12"/>
      <c r="D18" s="12"/>
      <c r="E18" s="12"/>
      <c r="F18" s="66"/>
      <c r="G18" s="12"/>
      <c r="H18" s="12"/>
      <c r="I18" s="12"/>
      <c r="J18" s="12"/>
      <c r="K18" s="12"/>
      <c r="L18" s="68"/>
      <c r="M18" s="12"/>
      <c r="N18" s="12"/>
      <c r="O18" s="12"/>
      <c r="P18" s="12"/>
      <c r="Q18" s="12"/>
      <c r="R18" s="6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23.1" customHeight="1">
      <c r="A19" s="166" t="s">
        <v>3</v>
      </c>
      <c r="B19" s="223" t="s">
        <v>51</v>
      </c>
      <c r="C19" s="138">
        <v>4</v>
      </c>
      <c r="D19" s="139" t="s">
        <v>18</v>
      </c>
      <c r="E19" s="138">
        <v>0</v>
      </c>
      <c r="F19" s="226" t="s">
        <v>56</v>
      </c>
      <c r="G19" s="12"/>
      <c r="H19" s="223" t="s">
        <v>49</v>
      </c>
      <c r="I19" s="138">
        <v>4</v>
      </c>
      <c r="J19" s="139" t="s">
        <v>18</v>
      </c>
      <c r="K19" s="138">
        <v>0</v>
      </c>
      <c r="L19" s="228" t="s">
        <v>54</v>
      </c>
      <c r="M19" s="12"/>
      <c r="N19" s="223" t="s">
        <v>55</v>
      </c>
      <c r="O19" s="138">
        <v>0</v>
      </c>
      <c r="P19" s="139" t="s">
        <v>18</v>
      </c>
      <c r="Q19" s="138">
        <v>4</v>
      </c>
      <c r="R19" s="228" t="s">
        <v>53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3" ht="12.75" customHeight="1">
      <c r="A20" s="166"/>
      <c r="B20" s="224"/>
      <c r="C20" s="167">
        <v>333</v>
      </c>
      <c r="D20" s="81" t="s">
        <v>19</v>
      </c>
      <c r="E20" s="167">
        <v>268</v>
      </c>
      <c r="F20" s="227"/>
      <c r="G20" s="12"/>
      <c r="H20" s="224"/>
      <c r="I20" s="167">
        <v>400</v>
      </c>
      <c r="J20" s="81" t="s">
        <v>19</v>
      </c>
      <c r="K20" s="167">
        <v>332</v>
      </c>
      <c r="L20" s="229"/>
      <c r="M20" s="12"/>
      <c r="N20" s="224"/>
      <c r="O20" s="167">
        <v>327</v>
      </c>
      <c r="P20" s="81" t="s">
        <v>19</v>
      </c>
      <c r="Q20" s="167">
        <v>369</v>
      </c>
      <c r="R20" s="229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7.100000000000001" customHeight="1">
      <c r="A21" s="166"/>
      <c r="B21" s="200" t="s">
        <v>34</v>
      </c>
      <c r="C21" s="194">
        <v>171</v>
      </c>
      <c r="D21" s="27"/>
      <c r="E21" s="190">
        <v>145</v>
      </c>
      <c r="F21" s="200" t="s">
        <v>41</v>
      </c>
      <c r="G21" s="12"/>
      <c r="H21" s="200" t="s">
        <v>28</v>
      </c>
      <c r="I21" s="194">
        <v>185</v>
      </c>
      <c r="J21" s="27"/>
      <c r="K21" s="190">
        <v>153</v>
      </c>
      <c r="L21" s="200" t="s">
        <v>44</v>
      </c>
      <c r="M21" s="12"/>
      <c r="N21" s="200" t="s">
        <v>42</v>
      </c>
      <c r="O21" s="194">
        <v>150</v>
      </c>
      <c r="P21" s="27"/>
      <c r="Q21" s="192">
        <v>164</v>
      </c>
      <c r="R21" s="200" t="s">
        <v>38</v>
      </c>
      <c r="S21" s="4"/>
      <c r="T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7.100000000000001" customHeight="1" thickBot="1">
      <c r="A22" s="166"/>
      <c r="B22" s="201" t="s">
        <v>33</v>
      </c>
      <c r="C22" s="195">
        <v>162</v>
      </c>
      <c r="D22" s="136"/>
      <c r="E22" s="191">
        <v>123</v>
      </c>
      <c r="F22" s="201" t="s">
        <v>40</v>
      </c>
      <c r="G22" s="12"/>
      <c r="H22" s="201" t="s">
        <v>29</v>
      </c>
      <c r="I22" s="195">
        <v>215</v>
      </c>
      <c r="J22" s="136"/>
      <c r="K22" s="191">
        <v>179</v>
      </c>
      <c r="L22" s="201" t="s">
        <v>37</v>
      </c>
      <c r="M22" s="12"/>
      <c r="N22" s="201" t="s">
        <v>43</v>
      </c>
      <c r="O22" s="195">
        <v>177</v>
      </c>
      <c r="P22" s="136"/>
      <c r="Q22" s="193">
        <v>205</v>
      </c>
      <c r="R22" s="201" t="s">
        <v>39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7.100000000000001" customHeight="1" thickBot="1">
      <c r="A23" s="13"/>
      <c r="B23" s="12"/>
      <c r="C23" s="12"/>
      <c r="D23" s="12"/>
      <c r="E23" s="12"/>
      <c r="F23" s="66"/>
      <c r="G23" s="12"/>
      <c r="H23" s="12"/>
      <c r="I23" s="12"/>
      <c r="J23" s="12"/>
      <c r="K23" s="12"/>
      <c r="L23" s="68"/>
      <c r="M23" s="12"/>
      <c r="N23" s="12"/>
      <c r="O23" s="12"/>
      <c r="P23" s="12"/>
      <c r="Q23" s="12"/>
      <c r="R23" s="68"/>
      <c r="S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3.1" customHeight="1">
      <c r="A24" s="166" t="s">
        <v>4</v>
      </c>
      <c r="B24" s="223" t="s">
        <v>56</v>
      </c>
      <c r="C24" s="138">
        <v>1</v>
      </c>
      <c r="D24" s="139" t="s">
        <v>18</v>
      </c>
      <c r="E24" s="138">
        <v>3</v>
      </c>
      <c r="F24" s="226" t="s">
        <v>50</v>
      </c>
      <c r="G24" s="12"/>
      <c r="H24" s="223" t="s">
        <v>53</v>
      </c>
      <c r="I24" s="138">
        <v>4</v>
      </c>
      <c r="J24" s="139" t="s">
        <v>18</v>
      </c>
      <c r="K24" s="138">
        <v>0</v>
      </c>
      <c r="L24" s="228" t="s">
        <v>49</v>
      </c>
      <c r="M24" s="12"/>
      <c r="N24" s="223" t="s">
        <v>52</v>
      </c>
      <c r="O24" s="138">
        <v>1</v>
      </c>
      <c r="P24" s="139" t="s">
        <v>18</v>
      </c>
      <c r="Q24" s="138">
        <v>3</v>
      </c>
      <c r="R24" s="228" t="s">
        <v>55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 customHeight="1">
      <c r="A25" s="166"/>
      <c r="B25" s="224"/>
      <c r="C25" s="167">
        <v>310</v>
      </c>
      <c r="D25" s="81" t="s">
        <v>19</v>
      </c>
      <c r="E25" s="167">
        <v>316</v>
      </c>
      <c r="F25" s="227"/>
      <c r="G25" s="12"/>
      <c r="H25" s="224"/>
      <c r="I25" s="167">
        <v>397</v>
      </c>
      <c r="J25" s="81" t="s">
        <v>19</v>
      </c>
      <c r="K25" s="167">
        <v>352</v>
      </c>
      <c r="L25" s="229"/>
      <c r="M25" s="12"/>
      <c r="N25" s="224"/>
      <c r="O25" s="167">
        <v>313</v>
      </c>
      <c r="P25" s="81" t="s">
        <v>19</v>
      </c>
      <c r="Q25" s="167">
        <v>341</v>
      </c>
      <c r="R25" s="229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7.100000000000001" customHeight="1">
      <c r="A26" s="166"/>
      <c r="B26" s="200" t="s">
        <v>41</v>
      </c>
      <c r="C26" s="196">
        <v>139</v>
      </c>
      <c r="D26" s="27"/>
      <c r="E26" s="190">
        <v>181</v>
      </c>
      <c r="F26" s="200" t="s">
        <v>45</v>
      </c>
      <c r="G26" s="12"/>
      <c r="H26" s="200" t="s">
        <v>38</v>
      </c>
      <c r="I26" s="194">
        <v>209</v>
      </c>
      <c r="J26" s="27"/>
      <c r="K26" s="192">
        <v>173</v>
      </c>
      <c r="L26" s="200" t="s">
        <v>28</v>
      </c>
      <c r="M26" s="12"/>
      <c r="N26" s="200" t="s">
        <v>35</v>
      </c>
      <c r="O26" s="196">
        <v>161</v>
      </c>
      <c r="P26" s="27"/>
      <c r="Q26" s="192">
        <v>151</v>
      </c>
      <c r="R26" s="200" t="s">
        <v>42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7.100000000000001" customHeight="1" thickBot="1">
      <c r="A27" s="166"/>
      <c r="B27" s="201" t="s">
        <v>40</v>
      </c>
      <c r="C27" s="197">
        <v>171</v>
      </c>
      <c r="D27" s="136"/>
      <c r="E27" s="191">
        <v>135</v>
      </c>
      <c r="F27" s="201" t="s">
        <v>32</v>
      </c>
      <c r="G27" s="12"/>
      <c r="H27" s="201" t="s">
        <v>39</v>
      </c>
      <c r="I27" s="195">
        <v>188</v>
      </c>
      <c r="J27" s="136"/>
      <c r="K27" s="193">
        <v>179</v>
      </c>
      <c r="L27" s="201" t="s">
        <v>29</v>
      </c>
      <c r="M27" s="12"/>
      <c r="N27" s="201" t="s">
        <v>36</v>
      </c>
      <c r="O27" s="197">
        <v>152</v>
      </c>
      <c r="P27" s="136"/>
      <c r="Q27" s="193">
        <v>190</v>
      </c>
      <c r="R27" s="201" t="s">
        <v>43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7.100000000000001" customHeight="1" thickBot="1">
      <c r="A28" s="13"/>
      <c r="B28" s="12"/>
      <c r="C28" s="12"/>
      <c r="D28" s="12"/>
      <c r="E28" s="12"/>
      <c r="F28" s="66"/>
      <c r="G28" s="12"/>
      <c r="H28" s="12"/>
      <c r="I28" s="12"/>
      <c r="J28" s="12"/>
      <c r="K28" s="12"/>
      <c r="L28" s="68"/>
      <c r="M28" s="12"/>
      <c r="N28" s="12"/>
      <c r="O28" s="12"/>
      <c r="P28" s="12"/>
      <c r="Q28" s="19"/>
      <c r="R28" s="68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23.1" customHeight="1">
      <c r="A29" s="166" t="s">
        <v>5</v>
      </c>
      <c r="B29" s="223" t="s">
        <v>55</v>
      </c>
      <c r="C29" s="138">
        <v>1</v>
      </c>
      <c r="D29" s="139" t="s">
        <v>18</v>
      </c>
      <c r="E29" s="138">
        <v>3</v>
      </c>
      <c r="F29" s="226" t="s">
        <v>49</v>
      </c>
      <c r="G29" s="12"/>
      <c r="H29" s="223" t="s">
        <v>54</v>
      </c>
      <c r="I29" s="138">
        <v>3</v>
      </c>
      <c r="J29" s="139" t="s">
        <v>18</v>
      </c>
      <c r="K29" s="138">
        <v>1</v>
      </c>
      <c r="L29" s="228" t="s">
        <v>51</v>
      </c>
      <c r="M29" s="12"/>
      <c r="N29" s="223" t="s">
        <v>56</v>
      </c>
      <c r="O29" s="138">
        <v>4</v>
      </c>
      <c r="P29" s="139" t="s">
        <v>18</v>
      </c>
      <c r="Q29" s="138">
        <v>0</v>
      </c>
      <c r="R29" s="228" t="s">
        <v>52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 customHeight="1">
      <c r="A30" s="166"/>
      <c r="B30" s="224"/>
      <c r="C30" s="167">
        <v>316</v>
      </c>
      <c r="D30" s="81" t="s">
        <v>19</v>
      </c>
      <c r="E30" s="167">
        <v>338</v>
      </c>
      <c r="F30" s="227"/>
      <c r="G30" s="12"/>
      <c r="H30" s="224"/>
      <c r="I30" s="167">
        <v>358</v>
      </c>
      <c r="J30" s="81" t="s">
        <v>19</v>
      </c>
      <c r="K30" s="167">
        <v>336</v>
      </c>
      <c r="L30" s="229"/>
      <c r="M30" s="12"/>
      <c r="N30" s="224"/>
      <c r="O30" s="167">
        <v>370</v>
      </c>
      <c r="P30" s="81" t="s">
        <v>19</v>
      </c>
      <c r="Q30" s="167">
        <v>321</v>
      </c>
      <c r="R30" s="22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7.100000000000001" customHeight="1">
      <c r="A31" s="166"/>
      <c r="B31" s="200" t="s">
        <v>42</v>
      </c>
      <c r="C31" s="194">
        <v>124</v>
      </c>
      <c r="D31" s="27"/>
      <c r="E31" s="192">
        <v>154</v>
      </c>
      <c r="F31" s="200" t="s">
        <v>28</v>
      </c>
      <c r="G31" s="12"/>
      <c r="H31" s="200" t="s">
        <v>44</v>
      </c>
      <c r="I31" s="196">
        <v>167</v>
      </c>
      <c r="J31" s="27"/>
      <c r="K31" s="192">
        <v>169</v>
      </c>
      <c r="L31" s="200" t="s">
        <v>34</v>
      </c>
      <c r="M31" s="12"/>
      <c r="N31" s="200" t="s">
        <v>41</v>
      </c>
      <c r="O31" s="196">
        <v>186</v>
      </c>
      <c r="P31" s="27"/>
      <c r="Q31" s="190">
        <v>172</v>
      </c>
      <c r="R31" s="200" t="s">
        <v>36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5.75" customHeight="1" thickBot="1">
      <c r="A32" s="166"/>
      <c r="B32" s="201" t="s">
        <v>43</v>
      </c>
      <c r="C32" s="195">
        <v>192</v>
      </c>
      <c r="D32" s="136"/>
      <c r="E32" s="193">
        <v>184</v>
      </c>
      <c r="F32" s="201" t="s">
        <v>29</v>
      </c>
      <c r="G32" s="12"/>
      <c r="H32" s="201" t="s">
        <v>37</v>
      </c>
      <c r="I32" s="197">
        <v>191</v>
      </c>
      <c r="J32" s="136"/>
      <c r="K32" s="193">
        <v>167</v>
      </c>
      <c r="L32" s="201" t="s">
        <v>33</v>
      </c>
      <c r="M32" s="12"/>
      <c r="N32" s="201" t="s">
        <v>40</v>
      </c>
      <c r="O32" s="197">
        <v>184</v>
      </c>
      <c r="P32" s="136"/>
      <c r="Q32" s="191">
        <v>149</v>
      </c>
      <c r="R32" s="201" t="s">
        <v>35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7.100000000000001" customHeight="1" thickBot="1">
      <c r="A33" s="13"/>
      <c r="B33" s="12"/>
      <c r="C33" s="12"/>
      <c r="D33" s="12"/>
      <c r="E33" s="12"/>
      <c r="F33" s="66"/>
      <c r="G33" s="12"/>
      <c r="H33" s="12"/>
      <c r="I33" s="12"/>
      <c r="J33" s="12"/>
      <c r="K33" s="19"/>
      <c r="L33" s="68"/>
      <c r="M33" s="12"/>
      <c r="N33" s="12"/>
      <c r="O33" s="12"/>
      <c r="P33" s="12"/>
      <c r="Q33" s="12"/>
      <c r="R33" s="68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3.1" customHeight="1">
      <c r="A34" s="166" t="s">
        <v>6</v>
      </c>
      <c r="B34" s="223" t="s">
        <v>53</v>
      </c>
      <c r="C34" s="138">
        <v>3</v>
      </c>
      <c r="D34" s="139" t="s">
        <v>18</v>
      </c>
      <c r="E34" s="138">
        <v>1</v>
      </c>
      <c r="F34" s="226" t="s">
        <v>51</v>
      </c>
      <c r="G34" s="12"/>
      <c r="H34" s="223" t="s">
        <v>50</v>
      </c>
      <c r="I34" s="138">
        <v>0</v>
      </c>
      <c r="J34" s="139" t="s">
        <v>18</v>
      </c>
      <c r="K34" s="138">
        <v>4</v>
      </c>
      <c r="L34" s="228" t="s">
        <v>54</v>
      </c>
      <c r="M34" s="12"/>
      <c r="N34" s="223" t="s">
        <v>52</v>
      </c>
      <c r="O34" s="138">
        <v>4</v>
      </c>
      <c r="P34" s="139" t="s">
        <v>18</v>
      </c>
      <c r="Q34" s="138">
        <v>0</v>
      </c>
      <c r="R34" s="228" t="s">
        <v>49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>
      <c r="A35" s="166"/>
      <c r="B35" s="224"/>
      <c r="C35" s="167">
        <v>386</v>
      </c>
      <c r="D35" s="81" t="s">
        <v>19</v>
      </c>
      <c r="E35" s="167">
        <v>333</v>
      </c>
      <c r="F35" s="227"/>
      <c r="G35" s="12"/>
      <c r="H35" s="224"/>
      <c r="I35" s="167">
        <v>286</v>
      </c>
      <c r="J35" s="81" t="s">
        <v>19</v>
      </c>
      <c r="K35" s="167">
        <v>338</v>
      </c>
      <c r="L35" s="229"/>
      <c r="M35" s="12"/>
      <c r="N35" s="224"/>
      <c r="O35" s="167">
        <v>377</v>
      </c>
      <c r="P35" s="81" t="s">
        <v>19</v>
      </c>
      <c r="Q35" s="167">
        <v>305</v>
      </c>
      <c r="R35" s="229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7.100000000000001" customHeight="1">
      <c r="A36" s="166"/>
      <c r="B36" s="200" t="s">
        <v>38</v>
      </c>
      <c r="C36" s="194">
        <v>211</v>
      </c>
      <c r="D36" s="27"/>
      <c r="E36" s="192">
        <v>148</v>
      </c>
      <c r="F36" s="200" t="s">
        <v>34</v>
      </c>
      <c r="G36" s="12"/>
      <c r="H36" s="200" t="s">
        <v>45</v>
      </c>
      <c r="I36" s="196">
        <v>136</v>
      </c>
      <c r="J36" s="27"/>
      <c r="K36" s="190">
        <v>179</v>
      </c>
      <c r="L36" s="200" t="s">
        <v>44</v>
      </c>
      <c r="M36" s="12"/>
      <c r="N36" s="200" t="s">
        <v>35</v>
      </c>
      <c r="O36" s="196">
        <v>201</v>
      </c>
      <c r="P36" s="27"/>
      <c r="Q36" s="192">
        <v>141</v>
      </c>
      <c r="R36" s="200" t="s">
        <v>28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7.100000000000001" customHeight="1" thickBot="1">
      <c r="A37" s="166"/>
      <c r="B37" s="201" t="s">
        <v>39</v>
      </c>
      <c r="C37" s="195">
        <v>175</v>
      </c>
      <c r="D37" s="136"/>
      <c r="E37" s="193">
        <v>185</v>
      </c>
      <c r="F37" s="201" t="s">
        <v>33</v>
      </c>
      <c r="G37" s="12"/>
      <c r="H37" s="201" t="s">
        <v>32</v>
      </c>
      <c r="I37" s="197">
        <v>150</v>
      </c>
      <c r="J37" s="136"/>
      <c r="K37" s="191">
        <v>159</v>
      </c>
      <c r="L37" s="201" t="s">
        <v>37</v>
      </c>
      <c r="M37" s="12"/>
      <c r="N37" s="201" t="s">
        <v>36</v>
      </c>
      <c r="O37" s="197">
        <v>176</v>
      </c>
      <c r="P37" s="136"/>
      <c r="Q37" s="193">
        <v>164</v>
      </c>
      <c r="R37" s="201" t="s">
        <v>29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7.100000000000001" customHeight="1" thickBot="1">
      <c r="A38" s="4"/>
      <c r="B38" s="12"/>
      <c r="C38" s="12"/>
      <c r="D38" s="12"/>
      <c r="E38" s="12"/>
      <c r="F38" s="66"/>
      <c r="G38" s="12"/>
      <c r="H38" s="12"/>
      <c r="I38" s="12"/>
      <c r="J38" s="12"/>
      <c r="K38" s="12"/>
      <c r="L38" s="208"/>
      <c r="M38" s="12"/>
      <c r="N38" s="40"/>
      <c r="O38" s="12"/>
      <c r="P38" s="12"/>
      <c r="Q38" s="12"/>
      <c r="R38" s="70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23.1" customHeight="1">
      <c r="A39" s="166" t="s">
        <v>7</v>
      </c>
      <c r="B39" s="223" t="s">
        <v>56</v>
      </c>
      <c r="C39" s="138">
        <v>3</v>
      </c>
      <c r="D39" s="139" t="s">
        <v>18</v>
      </c>
      <c r="E39" s="138">
        <v>1</v>
      </c>
      <c r="F39" s="226" t="s">
        <v>54</v>
      </c>
      <c r="G39" s="12"/>
      <c r="H39" s="223" t="s">
        <v>51</v>
      </c>
      <c r="I39" s="138">
        <v>1</v>
      </c>
      <c r="J39" s="139" t="s">
        <v>18</v>
      </c>
      <c r="K39" s="138">
        <v>3</v>
      </c>
      <c r="L39" s="228" t="s">
        <v>55</v>
      </c>
      <c r="M39" s="12"/>
      <c r="N39" s="223" t="s">
        <v>53</v>
      </c>
      <c r="O39" s="138">
        <v>4</v>
      </c>
      <c r="P39" s="139" t="s">
        <v>18</v>
      </c>
      <c r="Q39" s="138">
        <v>0</v>
      </c>
      <c r="R39" s="228" t="s">
        <v>50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>
      <c r="A40" s="166"/>
      <c r="B40" s="224"/>
      <c r="C40" s="167">
        <v>350</v>
      </c>
      <c r="D40" s="81" t="s">
        <v>19</v>
      </c>
      <c r="E40" s="167">
        <v>344</v>
      </c>
      <c r="F40" s="227"/>
      <c r="G40" s="12"/>
      <c r="H40" s="224"/>
      <c r="I40" s="167">
        <v>333</v>
      </c>
      <c r="J40" s="81" t="s">
        <v>19</v>
      </c>
      <c r="K40" s="167">
        <v>355</v>
      </c>
      <c r="L40" s="229"/>
      <c r="M40" s="12"/>
      <c r="N40" s="224"/>
      <c r="O40" s="167">
        <v>371</v>
      </c>
      <c r="P40" s="81" t="s">
        <v>19</v>
      </c>
      <c r="Q40" s="167">
        <v>345</v>
      </c>
      <c r="R40" s="229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7.100000000000001" customHeight="1">
      <c r="A41" s="166"/>
      <c r="B41" s="200" t="s">
        <v>41</v>
      </c>
      <c r="C41" s="196">
        <v>139</v>
      </c>
      <c r="D41" s="27"/>
      <c r="E41" s="190">
        <v>165</v>
      </c>
      <c r="F41" s="200" t="s">
        <v>44</v>
      </c>
      <c r="G41" s="12"/>
      <c r="H41" s="200" t="s">
        <v>34</v>
      </c>
      <c r="I41" s="194">
        <v>171</v>
      </c>
      <c r="J41" s="27"/>
      <c r="K41" s="192">
        <v>164</v>
      </c>
      <c r="L41" s="200" t="s">
        <v>42</v>
      </c>
      <c r="M41" s="12"/>
      <c r="N41" s="200" t="s">
        <v>38</v>
      </c>
      <c r="O41" s="194">
        <v>192</v>
      </c>
      <c r="P41" s="27"/>
      <c r="Q41" s="190">
        <v>177</v>
      </c>
      <c r="R41" s="200" t="s">
        <v>45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7.100000000000001" customHeight="1" thickBot="1">
      <c r="A42" s="166"/>
      <c r="B42" s="201" t="s">
        <v>40</v>
      </c>
      <c r="C42" s="197">
        <v>211</v>
      </c>
      <c r="D42" s="136"/>
      <c r="E42" s="191">
        <v>179</v>
      </c>
      <c r="F42" s="201" t="s">
        <v>37</v>
      </c>
      <c r="G42" s="12"/>
      <c r="H42" s="201" t="s">
        <v>33</v>
      </c>
      <c r="I42" s="195">
        <v>162</v>
      </c>
      <c r="J42" s="136"/>
      <c r="K42" s="193">
        <v>191</v>
      </c>
      <c r="L42" s="201" t="s">
        <v>43</v>
      </c>
      <c r="M42" s="12"/>
      <c r="N42" s="201" t="s">
        <v>39</v>
      </c>
      <c r="O42" s="195">
        <v>179</v>
      </c>
      <c r="P42" s="136"/>
      <c r="Q42" s="191">
        <v>168</v>
      </c>
      <c r="R42" s="201" t="s">
        <v>32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7.100000000000001" customHeight="1" thickBot="1">
      <c r="A43" s="4"/>
      <c r="B43" s="4"/>
      <c r="C43" s="4"/>
      <c r="D43" s="4"/>
      <c r="E43" s="4"/>
      <c r="F43" s="67"/>
      <c r="G43" s="4"/>
      <c r="H43" s="4"/>
      <c r="I43" s="4"/>
      <c r="J43" s="4"/>
      <c r="K43" s="4"/>
      <c r="L43" s="69"/>
      <c r="M43" s="4"/>
      <c r="N43" s="4"/>
      <c r="O43" s="4"/>
      <c r="P43" s="4"/>
      <c r="Q43" s="4"/>
      <c r="R43" s="69"/>
      <c r="S43" s="4"/>
    </row>
    <row r="44" spans="1:33" ht="23.1" customHeight="1">
      <c r="A44" s="166" t="s">
        <v>8</v>
      </c>
      <c r="B44" s="223" t="s">
        <v>54</v>
      </c>
      <c r="C44" s="138">
        <v>4</v>
      </c>
      <c r="D44" s="139" t="s">
        <v>18</v>
      </c>
      <c r="E44" s="138">
        <v>0</v>
      </c>
      <c r="F44" s="226" t="s">
        <v>52</v>
      </c>
      <c r="G44" s="12"/>
      <c r="H44" s="223" t="s">
        <v>56</v>
      </c>
      <c r="I44" s="138">
        <v>0</v>
      </c>
      <c r="J44" s="139" t="s">
        <v>18</v>
      </c>
      <c r="K44" s="138">
        <v>4</v>
      </c>
      <c r="L44" s="228" t="s">
        <v>53</v>
      </c>
      <c r="M44" s="12"/>
      <c r="N44" s="223" t="s">
        <v>51</v>
      </c>
      <c r="O44" s="138">
        <v>1</v>
      </c>
      <c r="P44" s="139" t="s">
        <v>18</v>
      </c>
      <c r="Q44" s="138">
        <v>3</v>
      </c>
      <c r="R44" s="228" t="s">
        <v>49</v>
      </c>
      <c r="S44" s="4"/>
    </row>
    <row r="45" spans="1:33">
      <c r="A45" s="166"/>
      <c r="B45" s="224"/>
      <c r="C45" s="167">
        <v>359</v>
      </c>
      <c r="D45" s="81" t="s">
        <v>19</v>
      </c>
      <c r="E45" s="167">
        <v>312</v>
      </c>
      <c r="F45" s="227"/>
      <c r="G45" s="12"/>
      <c r="H45" s="224"/>
      <c r="I45" s="167">
        <v>302</v>
      </c>
      <c r="J45" s="81" t="s">
        <v>19</v>
      </c>
      <c r="K45" s="167">
        <v>385</v>
      </c>
      <c r="L45" s="229"/>
      <c r="M45" s="12"/>
      <c r="N45" s="224"/>
      <c r="O45" s="167">
        <v>317</v>
      </c>
      <c r="P45" s="81" t="s">
        <v>19</v>
      </c>
      <c r="Q45" s="167">
        <v>326</v>
      </c>
      <c r="R45" s="229"/>
      <c r="S45" s="4"/>
    </row>
    <row r="46" spans="1:33" ht="17.100000000000001" customHeight="1">
      <c r="A46" s="166"/>
      <c r="B46" s="200" t="s">
        <v>44</v>
      </c>
      <c r="C46" s="196">
        <v>190</v>
      </c>
      <c r="D46" s="27"/>
      <c r="E46" s="190">
        <v>179</v>
      </c>
      <c r="F46" s="200" t="s">
        <v>36</v>
      </c>
      <c r="G46" s="12"/>
      <c r="H46" s="200" t="s">
        <v>41</v>
      </c>
      <c r="I46" s="196">
        <v>145</v>
      </c>
      <c r="J46" s="27"/>
      <c r="K46" s="192">
        <v>184</v>
      </c>
      <c r="L46" s="200" t="s">
        <v>38</v>
      </c>
      <c r="M46" s="12"/>
      <c r="N46" s="200" t="s">
        <v>34</v>
      </c>
      <c r="O46" s="194">
        <v>123</v>
      </c>
      <c r="P46" s="27"/>
      <c r="Q46" s="192">
        <v>180</v>
      </c>
      <c r="R46" s="200" t="s">
        <v>28</v>
      </c>
      <c r="S46" s="4"/>
    </row>
    <row r="47" spans="1:33" ht="17.100000000000001" customHeight="1" thickBot="1">
      <c r="A47" s="166"/>
      <c r="B47" s="201" t="s">
        <v>37</v>
      </c>
      <c r="C47" s="197">
        <v>169</v>
      </c>
      <c r="D47" s="136"/>
      <c r="E47" s="191">
        <v>133</v>
      </c>
      <c r="F47" s="201" t="s">
        <v>35</v>
      </c>
      <c r="G47" s="12"/>
      <c r="H47" s="201" t="s">
        <v>40</v>
      </c>
      <c r="I47" s="197">
        <v>157</v>
      </c>
      <c r="J47" s="136"/>
      <c r="K47" s="193">
        <v>201</v>
      </c>
      <c r="L47" s="201" t="s">
        <v>39</v>
      </c>
      <c r="M47" s="12"/>
      <c r="N47" s="201" t="s">
        <v>33</v>
      </c>
      <c r="O47" s="195">
        <v>194</v>
      </c>
      <c r="P47" s="136"/>
      <c r="Q47" s="193">
        <v>146</v>
      </c>
      <c r="R47" s="201" t="s">
        <v>29</v>
      </c>
      <c r="S47" s="4"/>
    </row>
    <row r="48" spans="1:33" ht="17.100000000000001" customHeight="1" thickBot="1">
      <c r="A48" s="4"/>
      <c r="B48" s="4"/>
      <c r="C48" s="4"/>
      <c r="D48" s="4"/>
      <c r="E48" s="4"/>
      <c r="F48" s="67"/>
      <c r="G48" s="4"/>
      <c r="H48" s="4"/>
      <c r="I48" s="4"/>
      <c r="J48" s="4"/>
      <c r="K48" s="4"/>
      <c r="L48" s="69"/>
      <c r="M48" s="4"/>
      <c r="N48" s="4"/>
      <c r="O48" s="4"/>
      <c r="P48" s="4"/>
      <c r="Q48" s="4"/>
      <c r="R48" s="69"/>
      <c r="S48" s="4"/>
    </row>
    <row r="49" spans="1:40" ht="23.1" customHeight="1">
      <c r="A49" s="166" t="s">
        <v>9</v>
      </c>
      <c r="B49" s="233"/>
      <c r="C49" s="138">
        <v>0</v>
      </c>
      <c r="D49" s="143" t="s">
        <v>18</v>
      </c>
      <c r="E49" s="138">
        <v>0</v>
      </c>
      <c r="F49" s="214"/>
      <c r="G49" s="31"/>
      <c r="H49" s="233"/>
      <c r="I49" s="138">
        <v>0</v>
      </c>
      <c r="J49" s="143" t="s">
        <v>18</v>
      </c>
      <c r="K49" s="138">
        <v>0</v>
      </c>
      <c r="L49" s="218"/>
      <c r="M49" s="12"/>
      <c r="N49" s="223" t="s">
        <v>50</v>
      </c>
      <c r="O49" s="138">
        <v>0</v>
      </c>
      <c r="P49" s="139" t="s">
        <v>18</v>
      </c>
      <c r="Q49" s="138">
        <v>4</v>
      </c>
      <c r="R49" s="228" t="s">
        <v>55</v>
      </c>
      <c r="S49" s="4"/>
    </row>
    <row r="50" spans="1:40">
      <c r="A50" s="166"/>
      <c r="B50" s="234"/>
      <c r="C50" s="32" t="s">
        <v>57</v>
      </c>
      <c r="D50" s="82" t="s">
        <v>19</v>
      </c>
      <c r="E50" s="32" t="s">
        <v>57</v>
      </c>
      <c r="F50" s="215"/>
      <c r="G50" s="31"/>
      <c r="H50" s="234"/>
      <c r="I50" s="32" t="s">
        <v>57</v>
      </c>
      <c r="J50" s="82" t="s">
        <v>19</v>
      </c>
      <c r="K50" s="32" t="s">
        <v>57</v>
      </c>
      <c r="L50" s="219"/>
      <c r="M50" s="12"/>
      <c r="N50" s="224"/>
      <c r="O50" s="167">
        <v>319</v>
      </c>
      <c r="P50" s="81" t="s">
        <v>19</v>
      </c>
      <c r="Q50" s="167">
        <v>354</v>
      </c>
      <c r="R50" s="229"/>
      <c r="S50" s="4"/>
    </row>
    <row r="51" spans="1:40" ht="17.100000000000001" customHeight="1">
      <c r="A51" s="166"/>
      <c r="B51" s="235"/>
      <c r="C51" s="232"/>
      <c r="D51" s="34"/>
      <c r="E51" s="210"/>
      <c r="F51" s="216"/>
      <c r="G51" s="31"/>
      <c r="H51" s="235"/>
      <c r="I51" s="232"/>
      <c r="J51" s="34"/>
      <c r="K51" s="212"/>
      <c r="L51" s="220"/>
      <c r="M51" s="12"/>
      <c r="N51" s="200" t="s">
        <v>45</v>
      </c>
      <c r="O51" s="196">
        <v>151</v>
      </c>
      <c r="P51" s="27"/>
      <c r="Q51" s="192">
        <v>169</v>
      </c>
      <c r="R51" s="200" t="s">
        <v>42</v>
      </c>
      <c r="S51" s="4"/>
    </row>
    <row r="52" spans="1:40" ht="17.100000000000001" customHeight="1" thickBot="1">
      <c r="A52" s="166"/>
      <c r="B52" s="222"/>
      <c r="C52" s="236"/>
      <c r="D52" s="147"/>
      <c r="E52" s="211"/>
      <c r="F52" s="217"/>
      <c r="G52" s="31"/>
      <c r="H52" s="222"/>
      <c r="I52" s="236"/>
      <c r="J52" s="147"/>
      <c r="K52" s="213"/>
      <c r="L52" s="222"/>
      <c r="M52" s="12"/>
      <c r="N52" s="201" t="s">
        <v>32</v>
      </c>
      <c r="O52" s="197">
        <v>168</v>
      </c>
      <c r="P52" s="136"/>
      <c r="Q52" s="193">
        <v>185</v>
      </c>
      <c r="R52" s="201" t="s">
        <v>43</v>
      </c>
      <c r="S52" s="4"/>
    </row>
    <row r="53" spans="1:4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40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40" ht="24" customHeight="1" thickBot="1">
      <c r="A55" s="4"/>
      <c r="B55" s="174" t="s">
        <v>58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K55" s="1"/>
      <c r="AL55" s="1"/>
      <c r="AM55" s="1"/>
    </row>
    <row r="56" spans="1:40" ht="39.950000000000003" customHeight="1" thickTop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U56" s="156" t="s">
        <v>20</v>
      </c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60" t="s">
        <v>16</v>
      </c>
      <c r="AL56" s="150" t="s">
        <v>23</v>
      </c>
      <c r="AM56" s="160" t="s">
        <v>17</v>
      </c>
      <c r="AN56" s="150" t="s">
        <v>22</v>
      </c>
    </row>
    <row r="57" spans="1:40" ht="39.950000000000003" customHeight="1" thickBo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58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61"/>
      <c r="AL57" s="151"/>
      <c r="AM57" s="161"/>
      <c r="AN57" s="151"/>
    </row>
    <row r="58" spans="1:40" ht="39.950000000000003" customHeight="1" thickTop="1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 t="s">
        <v>15</v>
      </c>
      <c r="V58" s="5" t="s">
        <v>0</v>
      </c>
      <c r="W58" s="5" t="s">
        <v>1</v>
      </c>
      <c r="X58" s="5" t="s">
        <v>2</v>
      </c>
      <c r="Y58" s="5" t="s">
        <v>3</v>
      </c>
      <c r="Z58" s="5" t="s">
        <v>4</v>
      </c>
      <c r="AA58" s="5" t="s">
        <v>5</v>
      </c>
      <c r="AB58" s="5" t="s">
        <v>6</v>
      </c>
      <c r="AC58" s="5" t="s">
        <v>7</v>
      </c>
      <c r="AD58" s="5" t="s">
        <v>8</v>
      </c>
      <c r="AE58" s="5" t="s">
        <v>9</v>
      </c>
      <c r="AF58" s="5" t="s">
        <v>10</v>
      </c>
      <c r="AG58" s="5" t="s">
        <v>11</v>
      </c>
      <c r="AH58" s="5" t="s">
        <v>12</v>
      </c>
      <c r="AI58" s="5" t="s">
        <v>13</v>
      </c>
      <c r="AJ58" s="5" t="s">
        <v>14</v>
      </c>
      <c r="AK58" s="162"/>
      <c r="AL58" s="152"/>
      <c r="AM58" s="162"/>
      <c r="AN58" s="152"/>
    </row>
    <row r="59" spans="1:40" ht="39.950000000000003" customHeight="1" thickTop="1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53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5"/>
    </row>
    <row r="60" spans="1:40" ht="39.950000000000003" customHeight="1" thickTop="1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" t="s">
        <v>49</v>
      </c>
      <c r="V60" s="71">
        <v>357</v>
      </c>
      <c r="W60" s="42"/>
      <c r="X60" s="43">
        <v>324</v>
      </c>
      <c r="Y60" s="75">
        <v>400</v>
      </c>
      <c r="Z60" s="43">
        <v>352</v>
      </c>
      <c r="AA60" s="75">
        <v>338</v>
      </c>
      <c r="AB60" s="44">
        <v>305</v>
      </c>
      <c r="AC60" s="45"/>
      <c r="AD60" s="79">
        <v>326</v>
      </c>
      <c r="AE60" s="46"/>
      <c r="AF60" s="16"/>
      <c r="AG60" s="16"/>
      <c r="AH60" s="16"/>
      <c r="AI60" s="16"/>
      <c r="AJ60" s="36"/>
      <c r="AK60" s="20">
        <v>2402</v>
      </c>
      <c r="AL60" s="83">
        <v>343.14285714285717</v>
      </c>
      <c r="AM60" s="23">
        <v>15</v>
      </c>
      <c r="AN60" s="26">
        <v>4</v>
      </c>
    </row>
    <row r="61" spans="1:40" ht="39.950000000000003" customHeight="1" thickTop="1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0" t="s">
        <v>50</v>
      </c>
      <c r="V61" s="47">
        <v>284</v>
      </c>
      <c r="W61" s="73">
        <v>359</v>
      </c>
      <c r="X61" s="73">
        <v>320</v>
      </c>
      <c r="Y61" s="49"/>
      <c r="Z61" s="73">
        <v>316</v>
      </c>
      <c r="AA61" s="49"/>
      <c r="AB61" s="50">
        <v>286</v>
      </c>
      <c r="AC61" s="51">
        <v>345</v>
      </c>
      <c r="AD61" s="52"/>
      <c r="AE61" s="53">
        <v>319</v>
      </c>
      <c r="AF61" s="17"/>
      <c r="AG61" s="17"/>
      <c r="AH61" s="17"/>
      <c r="AI61" s="17"/>
      <c r="AJ61" s="37"/>
      <c r="AK61" s="21">
        <v>2229</v>
      </c>
      <c r="AL61" s="84">
        <v>318.42857142857144</v>
      </c>
      <c r="AM61" s="24">
        <v>9</v>
      </c>
      <c r="AN61" s="26">
        <v>7</v>
      </c>
    </row>
    <row r="62" spans="1:40" ht="39.950000000000003" customHeight="1" thickTop="1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7" t="s">
        <v>51</v>
      </c>
      <c r="V62" s="72">
        <v>323</v>
      </c>
      <c r="W62" s="48">
        <v>340</v>
      </c>
      <c r="X62" s="49"/>
      <c r="Y62" s="73">
        <v>333</v>
      </c>
      <c r="Z62" s="49"/>
      <c r="AA62" s="48">
        <v>336</v>
      </c>
      <c r="AB62" s="50">
        <v>333</v>
      </c>
      <c r="AC62" s="51">
        <v>333</v>
      </c>
      <c r="AD62" s="51">
        <v>317</v>
      </c>
      <c r="AE62" s="54"/>
      <c r="AF62" s="17"/>
      <c r="AG62" s="17"/>
      <c r="AH62" s="17"/>
      <c r="AI62" s="17"/>
      <c r="AJ62" s="37"/>
      <c r="AK62" s="21">
        <v>2315</v>
      </c>
      <c r="AL62" s="84">
        <v>330.71428571428572</v>
      </c>
      <c r="AM62" s="24">
        <v>13</v>
      </c>
      <c r="AN62" s="26">
        <v>5</v>
      </c>
    </row>
    <row r="63" spans="1:40" ht="39.950000000000003" customHeight="1" thickTop="1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7" t="s">
        <v>52</v>
      </c>
      <c r="V63" s="47">
        <v>284</v>
      </c>
      <c r="W63" s="48">
        <v>347</v>
      </c>
      <c r="X63" s="48">
        <v>319</v>
      </c>
      <c r="Y63" s="49"/>
      <c r="Z63" s="48">
        <v>313</v>
      </c>
      <c r="AA63" s="48">
        <v>321</v>
      </c>
      <c r="AB63" s="76">
        <v>377</v>
      </c>
      <c r="AC63" s="52"/>
      <c r="AD63" s="51">
        <v>312</v>
      </c>
      <c r="AE63" s="54"/>
      <c r="AF63" s="17"/>
      <c r="AG63" s="17"/>
      <c r="AH63" s="17"/>
      <c r="AI63" s="17"/>
      <c r="AJ63" s="37"/>
      <c r="AK63" s="21">
        <v>2273</v>
      </c>
      <c r="AL63" s="84">
        <v>324.71428571428572</v>
      </c>
      <c r="AM63" s="24">
        <v>6</v>
      </c>
      <c r="AN63" s="26">
        <v>8</v>
      </c>
    </row>
    <row r="64" spans="1:40" ht="39.950000000000003" customHeight="1" thickTop="1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7" t="s">
        <v>54</v>
      </c>
      <c r="V64" s="72">
        <v>386</v>
      </c>
      <c r="W64" s="49"/>
      <c r="X64" s="73">
        <v>340</v>
      </c>
      <c r="Y64" s="48">
        <v>332</v>
      </c>
      <c r="Z64" s="49"/>
      <c r="AA64" s="73">
        <v>358</v>
      </c>
      <c r="AB64" s="76">
        <v>338</v>
      </c>
      <c r="AC64" s="51">
        <v>344</v>
      </c>
      <c r="AD64" s="77">
        <v>359</v>
      </c>
      <c r="AE64" s="54"/>
      <c r="AF64" s="17"/>
      <c r="AG64" s="17"/>
      <c r="AH64" s="17"/>
      <c r="AI64" s="17"/>
      <c r="AJ64" s="37"/>
      <c r="AK64" s="21">
        <v>2457</v>
      </c>
      <c r="AL64" s="84">
        <v>351</v>
      </c>
      <c r="AM64" s="24">
        <v>19</v>
      </c>
      <c r="AN64" s="26">
        <v>2</v>
      </c>
    </row>
    <row r="65" spans="1:40" ht="39.950000000000003" customHeight="1" thickTop="1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8" t="s">
        <v>53</v>
      </c>
      <c r="V65" s="47">
        <v>328</v>
      </c>
      <c r="W65" s="73">
        <v>377</v>
      </c>
      <c r="X65" s="49"/>
      <c r="Y65" s="73">
        <v>369</v>
      </c>
      <c r="Z65" s="73">
        <v>397</v>
      </c>
      <c r="AA65" s="49"/>
      <c r="AB65" s="76">
        <v>386</v>
      </c>
      <c r="AC65" s="77">
        <v>371</v>
      </c>
      <c r="AD65" s="77">
        <v>385</v>
      </c>
      <c r="AE65" s="54"/>
      <c r="AF65" s="17"/>
      <c r="AG65" s="17"/>
      <c r="AH65" s="17"/>
      <c r="AI65" s="17"/>
      <c r="AJ65" s="37"/>
      <c r="AK65" s="21">
        <v>2613</v>
      </c>
      <c r="AL65" s="84">
        <v>373.28571428571428</v>
      </c>
      <c r="AM65" s="24">
        <v>23</v>
      </c>
      <c r="AN65" s="26">
        <v>1</v>
      </c>
    </row>
    <row r="66" spans="1:40" ht="39.950000000000003" customHeight="1" thickTop="1" thickBo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35" t="s">
        <v>56</v>
      </c>
      <c r="V66" s="55"/>
      <c r="W66" s="48">
        <v>309</v>
      </c>
      <c r="X66" s="73">
        <v>349</v>
      </c>
      <c r="Y66" s="48">
        <v>268</v>
      </c>
      <c r="Z66" s="48">
        <v>310</v>
      </c>
      <c r="AA66" s="73">
        <v>370</v>
      </c>
      <c r="AB66" s="56"/>
      <c r="AC66" s="77">
        <v>350</v>
      </c>
      <c r="AD66" s="51">
        <v>302</v>
      </c>
      <c r="AE66" s="54"/>
      <c r="AF66" s="17"/>
      <c r="AG66" s="17"/>
      <c r="AH66" s="17"/>
      <c r="AI66" s="17"/>
      <c r="AJ66" s="37"/>
      <c r="AK66" s="39">
        <v>2258</v>
      </c>
      <c r="AL66" s="85">
        <v>322.57142857142856</v>
      </c>
      <c r="AM66" s="24">
        <v>11</v>
      </c>
      <c r="AN66" s="26">
        <v>6</v>
      </c>
    </row>
    <row r="67" spans="1:40" ht="39.950000000000003" customHeight="1" thickTop="1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9" t="s">
        <v>55</v>
      </c>
      <c r="V67" s="57"/>
      <c r="W67" s="74">
        <v>338</v>
      </c>
      <c r="X67" s="58">
        <v>272</v>
      </c>
      <c r="Y67" s="58">
        <v>327</v>
      </c>
      <c r="Z67" s="74">
        <v>341</v>
      </c>
      <c r="AA67" s="58">
        <v>316</v>
      </c>
      <c r="AB67" s="59"/>
      <c r="AC67" s="78">
        <v>355</v>
      </c>
      <c r="AD67" s="60"/>
      <c r="AE67" s="80">
        <v>354</v>
      </c>
      <c r="AF67" s="18"/>
      <c r="AG67" s="18"/>
      <c r="AH67" s="18"/>
      <c r="AI67" s="18"/>
      <c r="AJ67" s="38"/>
      <c r="AK67" s="22">
        <v>2303</v>
      </c>
      <c r="AL67" s="86">
        <v>329</v>
      </c>
      <c r="AM67" s="25">
        <v>16</v>
      </c>
      <c r="AN67" s="26">
        <v>3</v>
      </c>
    </row>
    <row r="68" spans="1:40" ht="13.5" thickTop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4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4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40">
      <c r="A71" s="4"/>
      <c r="C71" s="4"/>
      <c r="D71" s="4"/>
      <c r="E71" s="4"/>
      <c r="F71" s="4"/>
      <c r="G71" s="4"/>
      <c r="I71" s="4"/>
      <c r="J71" s="4"/>
      <c r="K71" s="4"/>
      <c r="M71" s="4"/>
      <c r="N71" s="4"/>
      <c r="O71" s="4"/>
      <c r="P71" s="4"/>
      <c r="Q71" s="4"/>
      <c r="S71" s="4"/>
      <c r="T71" s="4"/>
    </row>
    <row r="72" spans="1:40">
      <c r="A72" s="4"/>
      <c r="C72" s="4"/>
      <c r="D72" s="4"/>
      <c r="E72" s="4"/>
      <c r="F72" s="4"/>
      <c r="G72" s="4"/>
      <c r="I72" s="4"/>
      <c r="J72" s="4"/>
      <c r="K72" s="4"/>
      <c r="M72" s="4"/>
      <c r="N72" s="4"/>
      <c r="O72" s="4"/>
      <c r="P72" s="4"/>
      <c r="Q72" s="4"/>
      <c r="S72" s="4"/>
      <c r="T72" s="4"/>
    </row>
  </sheetData>
  <sheetProtection selectLockedCells="1"/>
  <mergeCells count="73">
    <mergeCell ref="B39:B40"/>
    <mergeCell ref="F39:F40"/>
    <mergeCell ref="H39:H40"/>
    <mergeCell ref="L39:L40"/>
    <mergeCell ref="L29:L30"/>
    <mergeCell ref="L34:L35"/>
    <mergeCell ref="N29:N30"/>
    <mergeCell ref="F44:F45"/>
    <mergeCell ref="N49:N50"/>
    <mergeCell ref="N44:N45"/>
    <mergeCell ref="N39:N40"/>
    <mergeCell ref="H44:H45"/>
    <mergeCell ref="L44:L45"/>
    <mergeCell ref="R4:R5"/>
    <mergeCell ref="R9:R10"/>
    <mergeCell ref="R14:R15"/>
    <mergeCell ref="N4:N5"/>
    <mergeCell ref="B44:B45"/>
    <mergeCell ref="R24:R25"/>
    <mergeCell ref="R29:R30"/>
    <mergeCell ref="R34:R35"/>
    <mergeCell ref="R39:R40"/>
    <mergeCell ref="R44:R45"/>
    <mergeCell ref="R49:R50"/>
    <mergeCell ref="N19:N20"/>
    <mergeCell ref="N14:N15"/>
    <mergeCell ref="R19:R20"/>
    <mergeCell ref="N34:N35"/>
    <mergeCell ref="N9:N10"/>
    <mergeCell ref="N24:N25"/>
    <mergeCell ref="L14:L15"/>
    <mergeCell ref="L19:L20"/>
    <mergeCell ref="H9:H10"/>
    <mergeCell ref="H4:H5"/>
    <mergeCell ref="L4:L5"/>
    <mergeCell ref="L9:L10"/>
    <mergeCell ref="L24:L25"/>
    <mergeCell ref="F14:F15"/>
    <mergeCell ref="F19:F20"/>
    <mergeCell ref="F24:F25"/>
    <mergeCell ref="F29:F30"/>
    <mergeCell ref="F34:F35"/>
    <mergeCell ref="H34:H35"/>
    <mergeCell ref="H29:H30"/>
    <mergeCell ref="H24:H25"/>
    <mergeCell ref="H19:H20"/>
    <mergeCell ref="H14:H15"/>
    <mergeCell ref="A49:A52"/>
    <mergeCell ref="A24:A27"/>
    <mergeCell ref="A29:A32"/>
    <mergeCell ref="A34:A37"/>
    <mergeCell ref="A39:A42"/>
    <mergeCell ref="B4:B5"/>
    <mergeCell ref="B9:B10"/>
    <mergeCell ref="B14:B15"/>
    <mergeCell ref="B19:B20"/>
    <mergeCell ref="B24:B25"/>
    <mergeCell ref="A44:A47"/>
    <mergeCell ref="B2:R2"/>
    <mergeCell ref="A4:A7"/>
    <mergeCell ref="A9:A12"/>
    <mergeCell ref="A14:A17"/>
    <mergeCell ref="A19:A22"/>
    <mergeCell ref="B29:B30"/>
    <mergeCell ref="B34:B35"/>
    <mergeCell ref="F4:F5"/>
    <mergeCell ref="F9:F10"/>
    <mergeCell ref="U56:AJ57"/>
    <mergeCell ref="AK56:AK58"/>
    <mergeCell ref="AL56:AL58"/>
    <mergeCell ref="AM56:AM58"/>
    <mergeCell ref="AN56:AN58"/>
    <mergeCell ref="U59:AN59"/>
  </mergeCells>
  <phoneticPr fontId="0" type="noConversion"/>
  <dataValidations count="8">
    <dataValidation type="list" allowBlank="1" showInputMessage="1" showErrorMessage="1" sqref="N41:N42 L46:L47 B36:B37 H26:H27 R21:R22 F11:F12 N6:N7">
      <formula1>L</formula1>
    </dataValidation>
    <dataValidation type="list" allowBlank="1" showInputMessage="1" showErrorMessage="1" sqref="H41:H42 N46:N47 F36:F37 L31:L32 B21:B22 R11:R12 H6:H7">
      <formula1>F</formula1>
    </dataValidation>
    <dataValidation type="list" allowBlank="1" showInputMessage="1" showErrorMessage="1" sqref="B6:B7 R46:R47 R36:R37 F31:F32 L26:L27 H21:H22 N16:N17">
      <formula1>A</formula1>
    </dataValidation>
    <dataValidation type="list" allowBlank="1" showInputMessage="1" showErrorMessage="1" sqref="F6:F7 N51:N52 R41:R42 H36:H37 F26:F27 L16:L17 N11:N12">
      <formula1>B</formula1>
    </dataValidation>
    <dataValidation type="list" allowBlank="1" showInputMessage="1" showErrorMessage="1" sqref="L6:L7 F46:F47 N36:N37 R31:R32 N26:N27 H16:H17 B11:B12">
      <formula1>D</formula1>
    </dataValidation>
    <dataValidation type="list" allowBlank="1" showInputMessage="1" showErrorMessage="1" sqref="R6:R7 B46:B47 F41:F42 L36:L37 H31:H32 L21:L22 B16:B17">
      <formula1>J</formula1>
    </dataValidation>
    <dataValidation type="list" allowBlank="1" showInputMessage="1" showErrorMessage="1" sqref="H11:H12 R51:R52 L41:L42 B31:B32 R26:R27 N21:N22 F16:F17">
      <formula1>P</formula1>
    </dataValidation>
    <dataValidation type="list" allowBlank="1" showInputMessage="1" showErrorMessage="1" sqref="L11:L12 H46:H47 B41:B42 N31:N32 B26:B27 F21:F22 R16:R17">
      <formula1>N</formula1>
    </dataValidation>
  </dataValidations>
  <hyperlinks>
    <hyperlink ref="B55" location="'1.HD-zápis'!AN62" display="Tabulka výsledků začíná na buňce U56, klikni na tento text."/>
  </hyperlinks>
  <pageMargins left="0.39370078740157483" right="0.39370078740157483" top="0.39370078740157483" bottom="0.39370078740157483" header="0.51181102362204722" footer="0.39370078740157483"/>
  <pageSetup paperSize="9" scale="63" orientation="portrait" r:id="rId1"/>
  <headerFooter alignWithMargins="0"/>
  <rowBreaks count="1" manualBreakCount="1">
    <brk id="37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tabSelected="1" zoomScale="75" zoomScaleNormal="75" zoomScaleSheetLayoutView="100" workbookViewId="0">
      <selection activeCell="U33" sqref="U33"/>
    </sheetView>
  </sheetViews>
  <sheetFormatPr defaultRowHeight="12.75"/>
  <cols>
    <col min="2" max="2" width="20.7109375" customWidth="1"/>
    <col min="3" max="3" width="5.7109375" customWidth="1"/>
    <col min="4" max="4" width="1.28515625" customWidth="1"/>
    <col min="5" max="5" width="5.7109375" customWidth="1"/>
    <col min="6" max="6" width="20.7109375" customWidth="1"/>
    <col min="7" max="7" width="1.7109375" customWidth="1"/>
    <col min="8" max="8" width="20.7109375" customWidth="1"/>
    <col min="9" max="9" width="5.7109375" customWidth="1"/>
    <col min="10" max="10" width="1.28515625" customWidth="1"/>
    <col min="11" max="11" width="5.7109375" customWidth="1"/>
    <col min="12" max="12" width="20.7109375" customWidth="1"/>
    <col min="13" max="13" width="1.7109375" customWidth="1"/>
    <col min="14" max="14" width="20.7109375" customWidth="1"/>
    <col min="15" max="15" width="5.7109375" customWidth="1"/>
    <col min="16" max="16" width="1.28515625" customWidth="1"/>
    <col min="17" max="17" width="5.7109375" customWidth="1"/>
    <col min="18" max="18" width="20.7109375" customWidth="1"/>
    <col min="21" max="21" width="47.85546875" customWidth="1"/>
    <col min="22" max="28" width="10.7109375" customWidth="1"/>
    <col min="32" max="36" width="1.7109375" customWidth="1"/>
    <col min="37" max="37" width="16.85546875" customWidth="1"/>
    <col min="38" max="38" width="13.42578125" customWidth="1"/>
    <col min="39" max="39" width="16.28515625" customWidth="1"/>
    <col min="40" max="40" width="14.85546875" customWidth="1"/>
    <col min="41" max="41" width="25.7109375" customWidth="1"/>
    <col min="42" max="42" width="2.7109375" customWidth="1"/>
    <col min="43" max="43" width="25.7109375" customWidth="1"/>
    <col min="44" max="44" width="2.7109375" customWidth="1"/>
    <col min="45" max="45" width="25.7109375" customWidth="1"/>
    <col min="46" max="46" width="2.7109375" customWidth="1"/>
    <col min="47" max="47" width="25.7109375" customWidth="1"/>
    <col min="48" max="48" width="2.7109375" customWidth="1"/>
    <col min="49" max="49" width="25.7109375" customWidth="1"/>
    <col min="50" max="50" width="2.7109375" customWidth="1"/>
    <col min="51" max="51" width="25.7109375" customWidth="1"/>
  </cols>
  <sheetData>
    <row r="1" spans="1:51" ht="64.900000000000006" customHeight="1"/>
    <row r="2" spans="1:51" ht="52.5" customHeight="1" thickBot="1">
      <c r="A2" s="4"/>
      <c r="B2" s="173" t="s">
        <v>60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4"/>
      <c r="T2" s="4"/>
      <c r="U2" s="4"/>
      <c r="V2" s="4"/>
      <c r="W2" s="4"/>
      <c r="X2" s="4"/>
      <c r="Y2" s="4"/>
    </row>
    <row r="3" spans="1:51" ht="20.100000000000001" customHeight="1" thickBo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"/>
      <c r="T3" s="4"/>
      <c r="U3" s="4"/>
      <c r="V3" s="4"/>
      <c r="W3" s="4"/>
      <c r="X3" s="4"/>
      <c r="Y3" s="4"/>
    </row>
    <row r="4" spans="1:51" ht="23.1" customHeight="1" thickTop="1" thickBot="1">
      <c r="A4" s="166" t="s">
        <v>0</v>
      </c>
      <c r="B4" s="198" t="s">
        <v>62</v>
      </c>
      <c r="C4" s="138">
        <v>1</v>
      </c>
      <c r="D4" s="139" t="s">
        <v>18</v>
      </c>
      <c r="E4" s="138">
        <v>3</v>
      </c>
      <c r="F4" s="202" t="s">
        <v>51</v>
      </c>
      <c r="G4" s="140"/>
      <c r="H4" s="198" t="s">
        <v>52</v>
      </c>
      <c r="I4" s="138">
        <v>1</v>
      </c>
      <c r="J4" s="139" t="s">
        <v>18</v>
      </c>
      <c r="K4" s="138">
        <v>3</v>
      </c>
      <c r="L4" s="204" t="s">
        <v>54</v>
      </c>
      <c r="M4" s="140"/>
      <c r="N4" s="204" t="s">
        <v>56</v>
      </c>
      <c r="O4" s="138">
        <v>0</v>
      </c>
      <c r="P4" s="139" t="s">
        <v>18</v>
      </c>
      <c r="Q4" s="138">
        <v>4</v>
      </c>
      <c r="R4" s="204" t="s">
        <v>53</v>
      </c>
      <c r="S4" s="4"/>
      <c r="T4" s="4"/>
      <c r="U4" s="4"/>
      <c r="V4" s="4"/>
      <c r="W4" s="4"/>
      <c r="X4" s="4"/>
      <c r="Y4" s="4"/>
      <c r="AB4" s="14"/>
      <c r="AC4" s="14"/>
      <c r="AD4" s="14"/>
      <c r="AE4" s="14"/>
      <c r="AF4" s="14"/>
      <c r="AG4" s="14"/>
      <c r="AH4" s="14"/>
      <c r="AI4" s="14"/>
      <c r="AK4" s="64">
        <v>1</v>
      </c>
      <c r="AL4" s="65"/>
      <c r="AM4" s="64">
        <v>2</v>
      </c>
      <c r="AN4" s="65"/>
      <c r="AO4" s="64">
        <v>3</v>
      </c>
      <c r="AP4" s="65"/>
      <c r="AQ4" s="64">
        <v>4</v>
      </c>
      <c r="AR4" s="65"/>
      <c r="AS4" s="64">
        <v>5</v>
      </c>
      <c r="AT4" s="65"/>
      <c r="AU4" s="64">
        <v>6</v>
      </c>
      <c r="AV4" s="65"/>
      <c r="AW4" s="64">
        <v>7</v>
      </c>
      <c r="AX4" s="65"/>
      <c r="AY4" s="64">
        <v>8</v>
      </c>
    </row>
    <row r="5" spans="1:51" ht="17.100000000000001" customHeight="1" thickTop="1">
      <c r="A5" s="166"/>
      <c r="B5" s="199"/>
      <c r="C5" s="167">
        <v>251</v>
      </c>
      <c r="D5" s="81" t="s">
        <v>19</v>
      </c>
      <c r="E5" s="167">
        <v>297</v>
      </c>
      <c r="F5" s="203"/>
      <c r="G5" s="135"/>
      <c r="H5" s="199"/>
      <c r="I5" s="167">
        <v>316</v>
      </c>
      <c r="J5" s="81" t="s">
        <v>19</v>
      </c>
      <c r="K5" s="167">
        <v>351</v>
      </c>
      <c r="L5" s="205"/>
      <c r="M5" s="135"/>
      <c r="N5" s="206"/>
      <c r="O5" s="167">
        <v>323</v>
      </c>
      <c r="P5" s="81" t="s">
        <v>19</v>
      </c>
      <c r="Q5" s="167">
        <v>363</v>
      </c>
      <c r="R5" s="205"/>
      <c r="T5" s="4"/>
      <c r="U5" s="4"/>
      <c r="V5" s="4"/>
      <c r="W5" s="4"/>
      <c r="X5" s="4"/>
      <c r="Y5" s="4"/>
      <c r="AK5" s="164" t="str">
        <f>CONCATENATE(AK7,"+",AK8)</f>
        <v>Kubátko Vlastimil+Kaplan Milan</v>
      </c>
      <c r="AL5" s="62"/>
      <c r="AM5" s="164" t="str">
        <f>CONCATENATE(AM7,"+",AM8)</f>
        <v>Štrasser Jan+Exnar Aleš</v>
      </c>
      <c r="AN5" s="62"/>
      <c r="AO5" s="164" t="str">
        <f>CONCATENATE(AO7,"+",AO8)</f>
        <v>Kružberský Ladislav+Filip Ladislav</v>
      </c>
      <c r="AP5" s="62"/>
      <c r="AQ5" s="164" t="str">
        <f>CONCATENATE(AQ7,"+",AQ8)</f>
        <v>Müller  Vladimír+Pazděra Jaroslav</v>
      </c>
      <c r="AR5" s="62"/>
      <c r="AS5" s="164" t="str">
        <f>CONCATENATE(AS7,"+",AS8)</f>
        <v>Rozmarín Milan+Schindler Radek</v>
      </c>
      <c r="AT5" s="62"/>
      <c r="AU5" s="164" t="str">
        <f>CONCATENATE(AU7,"+",AU8)</f>
        <v>Kotrla Ondra+Plašil Tomáš</v>
      </c>
      <c r="AV5" s="62"/>
      <c r="AW5" s="164" t="str">
        <f>CONCATENATE(AW7,"+",AW8)</f>
        <v>Kutač Vladimír+Borák Pavel</v>
      </c>
      <c r="AX5" s="62"/>
      <c r="AY5" s="164" t="str">
        <f>CONCATENATE(AY7,"+",AY8)</f>
        <v>Varhaníček Pavel+Zářecký Vlastimil</v>
      </c>
    </row>
    <row r="6" spans="1:51" ht="17.100000000000001" customHeight="1" thickBot="1">
      <c r="A6" s="166"/>
      <c r="B6" s="200" t="s">
        <v>46</v>
      </c>
      <c r="C6" s="194">
        <v>110</v>
      </c>
      <c r="D6" s="27"/>
      <c r="E6" s="190">
        <v>164</v>
      </c>
      <c r="F6" s="200" t="s">
        <v>34</v>
      </c>
      <c r="G6" s="135"/>
      <c r="H6" s="200" t="s">
        <v>36</v>
      </c>
      <c r="I6" s="194">
        <v>168</v>
      </c>
      <c r="J6" s="27"/>
      <c r="K6" s="190">
        <v>205</v>
      </c>
      <c r="L6" s="200" t="s">
        <v>44</v>
      </c>
      <c r="M6" s="135"/>
      <c r="N6" s="207" t="s">
        <v>41</v>
      </c>
      <c r="O6" s="194">
        <v>163</v>
      </c>
      <c r="P6" s="27"/>
      <c r="Q6" s="190">
        <v>179</v>
      </c>
      <c r="R6" s="200" t="s">
        <v>38</v>
      </c>
      <c r="T6" s="4"/>
      <c r="U6" s="4"/>
      <c r="V6" s="4"/>
      <c r="W6" s="4"/>
      <c r="X6" s="4"/>
      <c r="Y6" s="4"/>
      <c r="AK6" s="165"/>
      <c r="AL6" s="62"/>
      <c r="AM6" s="165"/>
      <c r="AN6" s="62"/>
      <c r="AO6" s="165"/>
      <c r="AP6" s="62"/>
      <c r="AQ6" s="165"/>
      <c r="AR6" s="62"/>
      <c r="AS6" s="165"/>
      <c r="AT6" s="62"/>
      <c r="AU6" s="165"/>
      <c r="AV6" s="62"/>
      <c r="AW6" s="165"/>
      <c r="AX6" s="62"/>
      <c r="AY6" s="165"/>
    </row>
    <row r="7" spans="1:51" ht="15.6" customHeight="1" thickTop="1" thickBot="1">
      <c r="A7" s="166"/>
      <c r="B7" s="201" t="s">
        <v>32</v>
      </c>
      <c r="C7" s="195">
        <v>141</v>
      </c>
      <c r="D7" s="136"/>
      <c r="E7" s="191">
        <v>133</v>
      </c>
      <c r="F7" s="201" t="s">
        <v>33</v>
      </c>
      <c r="G7" s="137"/>
      <c r="H7" s="201" t="s">
        <v>35</v>
      </c>
      <c r="I7" s="195">
        <v>148</v>
      </c>
      <c r="J7" s="136"/>
      <c r="K7" s="191">
        <v>146</v>
      </c>
      <c r="L7" s="201" t="s">
        <v>37</v>
      </c>
      <c r="M7" s="137"/>
      <c r="N7" s="201" t="s">
        <v>40</v>
      </c>
      <c r="O7" s="195">
        <v>160</v>
      </c>
      <c r="P7" s="136"/>
      <c r="Q7" s="191">
        <v>184</v>
      </c>
      <c r="R7" s="201" t="s">
        <v>39</v>
      </c>
      <c r="S7" s="4"/>
      <c r="T7" s="4"/>
      <c r="U7" s="4"/>
      <c r="V7" s="4"/>
      <c r="W7" s="4"/>
      <c r="X7" s="4"/>
      <c r="Y7" s="4"/>
      <c r="AK7" s="2" t="s">
        <v>46</v>
      </c>
      <c r="AL7" s="62"/>
      <c r="AM7" s="2" t="s">
        <v>33</v>
      </c>
      <c r="AN7" s="62"/>
      <c r="AO7" s="2" t="s">
        <v>35</v>
      </c>
      <c r="AP7" s="62"/>
      <c r="AQ7" s="2" t="s">
        <v>44</v>
      </c>
      <c r="AR7" s="62"/>
      <c r="AS7" s="2" t="s">
        <v>38</v>
      </c>
      <c r="AT7" s="62"/>
      <c r="AU7" s="1" t="s">
        <v>40</v>
      </c>
      <c r="AV7" s="62"/>
      <c r="AW7" s="2" t="s">
        <v>42</v>
      </c>
      <c r="AX7" s="62"/>
      <c r="AY7" s="28" t="s">
        <v>48</v>
      </c>
    </row>
    <row r="8" spans="1:51" ht="16.899999999999999" customHeight="1" thickBot="1">
      <c r="A8" s="13"/>
      <c r="B8" s="68"/>
      <c r="C8" s="12"/>
      <c r="D8" s="12"/>
      <c r="E8" s="12"/>
      <c r="F8" s="66"/>
      <c r="G8" s="12"/>
      <c r="H8" s="68"/>
      <c r="I8" s="19"/>
      <c r="J8" s="12"/>
      <c r="K8" s="12"/>
      <c r="L8" s="68"/>
      <c r="M8" s="12"/>
      <c r="N8" s="68"/>
      <c r="O8" s="12"/>
      <c r="P8" s="12"/>
      <c r="Q8" s="12"/>
      <c r="R8" s="68"/>
      <c r="S8" s="4"/>
      <c r="T8" s="4"/>
      <c r="U8" s="4"/>
      <c r="V8" s="4"/>
      <c r="W8" s="4"/>
      <c r="X8" s="4"/>
      <c r="Y8" s="4"/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K8" s="2" t="s">
        <v>32</v>
      </c>
      <c r="AL8" s="62"/>
      <c r="AM8" s="2" t="s">
        <v>34</v>
      </c>
      <c r="AN8" s="62"/>
      <c r="AO8" s="2" t="s">
        <v>36</v>
      </c>
      <c r="AP8" s="62"/>
      <c r="AQ8" s="2" t="s">
        <v>37</v>
      </c>
      <c r="AR8" s="62"/>
      <c r="AS8" s="2" t="s">
        <v>39</v>
      </c>
      <c r="AT8" s="62"/>
      <c r="AU8" s="1" t="s">
        <v>41</v>
      </c>
      <c r="AV8" s="62"/>
      <c r="AW8" s="2" t="s">
        <v>43</v>
      </c>
      <c r="AX8" s="62"/>
      <c r="AY8" s="28" t="s">
        <v>47</v>
      </c>
    </row>
    <row r="9" spans="1:51" ht="23.1" customHeight="1">
      <c r="A9" s="166" t="s">
        <v>1</v>
      </c>
      <c r="B9" s="204" t="s">
        <v>54</v>
      </c>
      <c r="C9" s="138">
        <v>3.5</v>
      </c>
      <c r="D9" s="139" t="s">
        <v>18</v>
      </c>
      <c r="E9" s="138">
        <v>0.5</v>
      </c>
      <c r="F9" s="202" t="s">
        <v>56</v>
      </c>
      <c r="G9" s="140"/>
      <c r="H9" s="204" t="s">
        <v>63</v>
      </c>
      <c r="I9" s="138">
        <v>1</v>
      </c>
      <c r="J9" s="139" t="s">
        <v>18</v>
      </c>
      <c r="K9" s="138">
        <v>3</v>
      </c>
      <c r="L9" s="204" t="s">
        <v>55</v>
      </c>
      <c r="M9" s="140"/>
      <c r="N9" s="204" t="s">
        <v>51</v>
      </c>
      <c r="O9" s="138">
        <v>1</v>
      </c>
      <c r="P9" s="139" t="s">
        <v>18</v>
      </c>
      <c r="Q9" s="138">
        <v>3</v>
      </c>
      <c r="R9" s="204" t="s">
        <v>52</v>
      </c>
      <c r="S9" s="15"/>
      <c r="T9" s="4"/>
      <c r="U9" s="4"/>
      <c r="V9" s="4"/>
      <c r="W9" s="4"/>
      <c r="X9" s="4"/>
      <c r="Y9" s="4"/>
      <c r="AK9" s="2"/>
      <c r="AL9" s="62"/>
      <c r="AM9" s="2" t="s">
        <v>21</v>
      </c>
      <c r="AN9" s="62"/>
      <c r="AO9" s="2"/>
      <c r="AP9" s="62"/>
      <c r="AQ9" s="2" t="s">
        <v>21</v>
      </c>
      <c r="AR9" s="62"/>
      <c r="AS9" s="2" t="s">
        <v>21</v>
      </c>
      <c r="AT9" s="62"/>
      <c r="AU9" s="2" t="s">
        <v>21</v>
      </c>
      <c r="AV9" s="62"/>
      <c r="AW9" s="2" t="s">
        <v>21</v>
      </c>
      <c r="AX9" s="62"/>
      <c r="AY9" s="28"/>
    </row>
    <row r="10" spans="1:51" ht="15" customHeight="1" thickBot="1">
      <c r="A10" s="166"/>
      <c r="B10" s="206"/>
      <c r="C10" s="167">
        <v>356</v>
      </c>
      <c r="D10" s="81" t="s">
        <v>19</v>
      </c>
      <c r="E10" s="167">
        <v>302</v>
      </c>
      <c r="F10" s="203"/>
      <c r="G10" s="135"/>
      <c r="H10" s="206"/>
      <c r="I10" s="167">
        <v>318</v>
      </c>
      <c r="J10" s="81" t="s">
        <v>19</v>
      </c>
      <c r="K10" s="167">
        <v>324</v>
      </c>
      <c r="L10" s="206"/>
      <c r="M10" s="135"/>
      <c r="N10" s="206"/>
      <c r="O10" s="167">
        <v>351</v>
      </c>
      <c r="P10" s="81" t="s">
        <v>19</v>
      </c>
      <c r="Q10" s="167">
        <v>355</v>
      </c>
      <c r="R10" s="206"/>
      <c r="S10" s="4"/>
      <c r="T10" s="4"/>
      <c r="U10" s="4"/>
      <c r="V10" s="4"/>
      <c r="W10" s="4"/>
      <c r="X10" s="4"/>
      <c r="Y10" s="4"/>
      <c r="AK10" s="3"/>
      <c r="AL10" s="63"/>
      <c r="AM10" s="3" t="s">
        <v>21</v>
      </c>
      <c r="AN10" s="63"/>
      <c r="AO10" s="3"/>
      <c r="AP10" s="63"/>
      <c r="AQ10" s="3" t="s">
        <v>21</v>
      </c>
      <c r="AR10" s="63"/>
      <c r="AS10" s="3" t="s">
        <v>21</v>
      </c>
      <c r="AT10" s="63"/>
      <c r="AU10" s="3" t="s">
        <v>21</v>
      </c>
      <c r="AV10" s="63"/>
      <c r="AW10" s="3" t="s">
        <v>21</v>
      </c>
      <c r="AX10" s="63"/>
      <c r="AY10" s="29" t="s">
        <v>21</v>
      </c>
    </row>
    <row r="11" spans="1:51" ht="17.100000000000001" customHeight="1" thickTop="1">
      <c r="A11" s="166"/>
      <c r="B11" s="200" t="s">
        <v>44</v>
      </c>
      <c r="C11" s="196">
        <v>188</v>
      </c>
      <c r="D11" s="27"/>
      <c r="E11" s="192">
        <v>134</v>
      </c>
      <c r="F11" s="207" t="s">
        <v>41</v>
      </c>
      <c r="G11" s="135"/>
      <c r="H11" s="200" t="s">
        <v>48</v>
      </c>
      <c r="I11" s="194">
        <v>159</v>
      </c>
      <c r="J11" s="27"/>
      <c r="K11" s="190">
        <v>178</v>
      </c>
      <c r="L11" s="200" t="s">
        <v>43</v>
      </c>
      <c r="M11" s="135"/>
      <c r="N11" s="200" t="s">
        <v>34</v>
      </c>
      <c r="O11" s="196">
        <v>173</v>
      </c>
      <c r="P11" s="27"/>
      <c r="Q11" s="192">
        <v>192</v>
      </c>
      <c r="R11" s="200" t="s">
        <v>35</v>
      </c>
      <c r="S11" s="4"/>
      <c r="T11" s="4"/>
      <c r="U11" s="4"/>
      <c r="V11" s="4"/>
      <c r="W11" s="4"/>
      <c r="X11" s="4"/>
    </row>
    <row r="12" spans="1:51" ht="17.100000000000001" customHeight="1" thickBot="1">
      <c r="A12" s="166"/>
      <c r="B12" s="201" t="s">
        <v>37</v>
      </c>
      <c r="C12" s="197">
        <v>168</v>
      </c>
      <c r="D12" s="136"/>
      <c r="E12" s="193">
        <v>168</v>
      </c>
      <c r="F12" s="201" t="s">
        <v>40</v>
      </c>
      <c r="G12" s="137"/>
      <c r="H12" s="201" t="s">
        <v>47</v>
      </c>
      <c r="I12" s="195">
        <v>159</v>
      </c>
      <c r="J12" s="136"/>
      <c r="K12" s="191">
        <v>146</v>
      </c>
      <c r="L12" s="201" t="s">
        <v>42</v>
      </c>
      <c r="M12" s="137"/>
      <c r="N12" s="201" t="s">
        <v>33</v>
      </c>
      <c r="O12" s="197">
        <v>178</v>
      </c>
      <c r="P12" s="136"/>
      <c r="Q12" s="193">
        <v>163</v>
      </c>
      <c r="R12" s="201" t="s">
        <v>36</v>
      </c>
      <c r="S12" s="4"/>
      <c r="T12" s="4"/>
      <c r="U12" s="4"/>
      <c r="V12" s="4"/>
      <c r="W12" s="4"/>
    </row>
    <row r="13" spans="1:51" ht="17.100000000000001" customHeight="1" thickBot="1">
      <c r="A13" s="13"/>
      <c r="B13" s="68"/>
      <c r="C13" s="12"/>
      <c r="D13" s="12"/>
      <c r="E13" s="12"/>
      <c r="F13" s="66"/>
      <c r="G13" s="12"/>
      <c r="H13" s="68"/>
      <c r="I13" s="12"/>
      <c r="J13" s="12"/>
      <c r="K13" s="12"/>
      <c r="L13" s="68"/>
      <c r="M13" s="12"/>
      <c r="N13" s="68"/>
      <c r="O13" s="12"/>
      <c r="P13" s="12"/>
      <c r="Q13" s="12"/>
      <c r="R13" s="68"/>
      <c r="S13" s="4"/>
      <c r="T13" s="4"/>
      <c r="U13" s="4"/>
      <c r="V13" s="4"/>
      <c r="W13" s="4"/>
    </row>
    <row r="14" spans="1:51" ht="23.1" customHeight="1">
      <c r="A14" s="166" t="s">
        <v>2</v>
      </c>
      <c r="B14" s="204" t="s">
        <v>53</v>
      </c>
      <c r="C14" s="138">
        <v>1</v>
      </c>
      <c r="D14" s="139" t="s">
        <v>18</v>
      </c>
      <c r="E14" s="138">
        <v>3</v>
      </c>
      <c r="F14" s="202" t="s">
        <v>63</v>
      </c>
      <c r="G14" s="140"/>
      <c r="H14" s="204" t="s">
        <v>54</v>
      </c>
      <c r="I14" s="138">
        <v>4</v>
      </c>
      <c r="J14" s="139" t="s">
        <v>18</v>
      </c>
      <c r="K14" s="138">
        <v>0</v>
      </c>
      <c r="L14" s="204" t="s">
        <v>51</v>
      </c>
      <c r="M14" s="140"/>
      <c r="N14" s="204" t="s">
        <v>62</v>
      </c>
      <c r="O14" s="138">
        <v>0</v>
      </c>
      <c r="P14" s="139" t="s">
        <v>18</v>
      </c>
      <c r="Q14" s="138">
        <v>4</v>
      </c>
      <c r="R14" s="204" t="s">
        <v>55</v>
      </c>
      <c r="S14" s="4"/>
      <c r="T14" s="4"/>
      <c r="U14" s="4"/>
      <c r="V14" s="61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51" ht="12.75" customHeight="1">
      <c r="A15" s="166"/>
      <c r="B15" s="206"/>
      <c r="C15" s="167">
        <v>381</v>
      </c>
      <c r="D15" s="81" t="s">
        <v>19</v>
      </c>
      <c r="E15" s="167">
        <v>404</v>
      </c>
      <c r="F15" s="203"/>
      <c r="G15" s="135"/>
      <c r="H15" s="206"/>
      <c r="I15" s="167">
        <v>406</v>
      </c>
      <c r="J15" s="81" t="s">
        <v>19</v>
      </c>
      <c r="K15" s="167">
        <v>324</v>
      </c>
      <c r="L15" s="206"/>
      <c r="M15" s="135"/>
      <c r="N15" s="206"/>
      <c r="O15" s="167">
        <v>290</v>
      </c>
      <c r="P15" s="81" t="s">
        <v>19</v>
      </c>
      <c r="Q15" s="167">
        <v>340</v>
      </c>
      <c r="R15" s="206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51" ht="17.100000000000001" customHeight="1">
      <c r="A16" s="166"/>
      <c r="B16" s="200" t="s">
        <v>38</v>
      </c>
      <c r="C16" s="196">
        <v>165</v>
      </c>
      <c r="D16" s="27"/>
      <c r="E16" s="192">
        <v>204</v>
      </c>
      <c r="F16" s="200" t="s">
        <v>48</v>
      </c>
      <c r="G16" s="135"/>
      <c r="H16" s="200" t="s">
        <v>44</v>
      </c>
      <c r="I16" s="196">
        <v>201</v>
      </c>
      <c r="J16" s="27"/>
      <c r="K16" s="190">
        <v>146</v>
      </c>
      <c r="L16" s="200" t="s">
        <v>34</v>
      </c>
      <c r="M16" s="135"/>
      <c r="N16" s="200" t="s">
        <v>32</v>
      </c>
      <c r="O16" s="194">
        <v>139</v>
      </c>
      <c r="P16" s="27"/>
      <c r="Q16" s="190">
        <v>182</v>
      </c>
      <c r="R16" s="200" t="s">
        <v>43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3" ht="17.100000000000001" customHeight="1" thickBot="1">
      <c r="A17" s="166"/>
      <c r="B17" s="201" t="s">
        <v>39</v>
      </c>
      <c r="C17" s="197">
        <v>216</v>
      </c>
      <c r="D17" s="136"/>
      <c r="E17" s="193">
        <v>200</v>
      </c>
      <c r="F17" s="201" t="s">
        <v>47</v>
      </c>
      <c r="G17" s="137"/>
      <c r="H17" s="201" t="s">
        <v>37</v>
      </c>
      <c r="I17" s="197">
        <v>205</v>
      </c>
      <c r="J17" s="136"/>
      <c r="K17" s="191">
        <v>178</v>
      </c>
      <c r="L17" s="201" t="s">
        <v>33</v>
      </c>
      <c r="M17" s="137"/>
      <c r="N17" s="201" t="s">
        <v>46</v>
      </c>
      <c r="O17" s="195">
        <v>151</v>
      </c>
      <c r="P17" s="136"/>
      <c r="Q17" s="191">
        <v>158</v>
      </c>
      <c r="R17" s="201" t="s">
        <v>42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3" ht="17.100000000000001" customHeight="1" thickBot="1">
      <c r="A18" s="13"/>
      <c r="B18" s="68"/>
      <c r="C18" s="12"/>
      <c r="D18" s="12"/>
      <c r="E18" s="12"/>
      <c r="F18" s="66"/>
      <c r="G18" s="12"/>
      <c r="H18" s="68"/>
      <c r="I18" s="12"/>
      <c r="J18" s="12"/>
      <c r="K18" s="12"/>
      <c r="L18" s="209"/>
      <c r="M18" s="12"/>
      <c r="N18" s="68"/>
      <c r="O18" s="12"/>
      <c r="P18" s="12"/>
      <c r="Q18" s="12"/>
      <c r="R18" s="6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23.1" customHeight="1">
      <c r="A19" s="166" t="s">
        <v>3</v>
      </c>
      <c r="B19" s="204" t="s">
        <v>52</v>
      </c>
      <c r="C19" s="138">
        <v>0</v>
      </c>
      <c r="D19" s="139" t="s">
        <v>18</v>
      </c>
      <c r="E19" s="138">
        <v>4</v>
      </c>
      <c r="F19" s="202" t="s">
        <v>55</v>
      </c>
      <c r="G19" s="140"/>
      <c r="H19" s="204" t="s">
        <v>62</v>
      </c>
      <c r="I19" s="138">
        <v>1</v>
      </c>
      <c r="J19" s="139" t="s">
        <v>18</v>
      </c>
      <c r="K19" s="138">
        <v>3</v>
      </c>
      <c r="L19" s="204" t="s">
        <v>53</v>
      </c>
      <c r="M19" s="140"/>
      <c r="N19" s="204" t="s">
        <v>63</v>
      </c>
      <c r="O19" s="138">
        <v>4</v>
      </c>
      <c r="P19" s="139" t="s">
        <v>18</v>
      </c>
      <c r="Q19" s="138">
        <v>0</v>
      </c>
      <c r="R19" s="204" t="s">
        <v>56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3" ht="12.75" customHeight="1">
      <c r="A20" s="166"/>
      <c r="B20" s="206"/>
      <c r="C20" s="167">
        <v>286</v>
      </c>
      <c r="D20" s="81" t="s">
        <v>19</v>
      </c>
      <c r="E20" s="167">
        <v>398</v>
      </c>
      <c r="F20" s="203"/>
      <c r="G20" s="135"/>
      <c r="H20" s="206"/>
      <c r="I20" s="167">
        <v>274</v>
      </c>
      <c r="J20" s="81" t="s">
        <v>19</v>
      </c>
      <c r="K20" s="167">
        <v>331</v>
      </c>
      <c r="L20" s="206"/>
      <c r="M20" s="135"/>
      <c r="N20" s="206"/>
      <c r="O20" s="167">
        <v>419</v>
      </c>
      <c r="P20" s="81" t="s">
        <v>19</v>
      </c>
      <c r="Q20" s="167">
        <v>287</v>
      </c>
      <c r="R20" s="20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7.100000000000001" customHeight="1">
      <c r="A21" s="166"/>
      <c r="B21" s="200" t="s">
        <v>36</v>
      </c>
      <c r="C21" s="194">
        <v>140</v>
      </c>
      <c r="D21" s="27"/>
      <c r="E21" s="190">
        <v>210</v>
      </c>
      <c r="F21" s="200" t="s">
        <v>43</v>
      </c>
      <c r="G21" s="135"/>
      <c r="H21" s="200" t="s">
        <v>32</v>
      </c>
      <c r="I21" s="194">
        <v>130</v>
      </c>
      <c r="J21" s="27"/>
      <c r="K21" s="190">
        <v>194</v>
      </c>
      <c r="L21" s="200" t="s">
        <v>38</v>
      </c>
      <c r="M21" s="135"/>
      <c r="N21" s="200" t="s">
        <v>48</v>
      </c>
      <c r="O21" s="194">
        <v>236</v>
      </c>
      <c r="P21" s="27"/>
      <c r="Q21" s="192">
        <v>136</v>
      </c>
      <c r="R21" s="207" t="s">
        <v>41</v>
      </c>
      <c r="S21" s="4"/>
      <c r="T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7.100000000000001" customHeight="1" thickBot="1">
      <c r="A22" s="166"/>
      <c r="B22" s="201" t="s">
        <v>35</v>
      </c>
      <c r="C22" s="195">
        <v>146</v>
      </c>
      <c r="D22" s="136"/>
      <c r="E22" s="191">
        <v>188</v>
      </c>
      <c r="F22" s="201" t="s">
        <v>42</v>
      </c>
      <c r="G22" s="137"/>
      <c r="H22" s="201" t="s">
        <v>46</v>
      </c>
      <c r="I22" s="195">
        <v>144</v>
      </c>
      <c r="J22" s="136"/>
      <c r="K22" s="191">
        <v>137</v>
      </c>
      <c r="L22" s="201" t="s">
        <v>39</v>
      </c>
      <c r="M22" s="137"/>
      <c r="N22" s="201" t="s">
        <v>47</v>
      </c>
      <c r="O22" s="195">
        <v>183</v>
      </c>
      <c r="P22" s="136"/>
      <c r="Q22" s="193">
        <v>151</v>
      </c>
      <c r="R22" s="201" t="s">
        <v>40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7.100000000000001" customHeight="1" thickBot="1">
      <c r="A23" s="13"/>
      <c r="B23" s="68"/>
      <c r="C23" s="12"/>
      <c r="D23" s="12"/>
      <c r="E23" s="12"/>
      <c r="F23" s="66"/>
      <c r="G23" s="12"/>
      <c r="H23" s="68"/>
      <c r="I23" s="12"/>
      <c r="J23" s="12"/>
      <c r="K23" s="12"/>
      <c r="L23" s="68"/>
      <c r="M23" s="12"/>
      <c r="N23" s="68"/>
      <c r="O23" s="12"/>
      <c r="P23" s="12"/>
      <c r="Q23" s="172"/>
      <c r="R23" s="68"/>
      <c r="S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3.1" customHeight="1">
      <c r="A24" s="166" t="s">
        <v>4</v>
      </c>
      <c r="B24" s="204" t="s">
        <v>55</v>
      </c>
      <c r="C24" s="138">
        <v>1</v>
      </c>
      <c r="D24" s="139" t="s">
        <v>18</v>
      </c>
      <c r="E24" s="138">
        <v>3</v>
      </c>
      <c r="F24" s="202" t="s">
        <v>51</v>
      </c>
      <c r="G24" s="140"/>
      <c r="H24" s="204" t="s">
        <v>56</v>
      </c>
      <c r="I24" s="138">
        <v>0</v>
      </c>
      <c r="J24" s="139" t="s">
        <v>18</v>
      </c>
      <c r="K24" s="138">
        <v>4</v>
      </c>
      <c r="L24" s="204" t="s">
        <v>62</v>
      </c>
      <c r="M24" s="140"/>
      <c r="N24" s="204" t="s">
        <v>54</v>
      </c>
      <c r="O24" s="138">
        <v>3</v>
      </c>
      <c r="P24" s="139" t="s">
        <v>18</v>
      </c>
      <c r="Q24" s="138">
        <v>1</v>
      </c>
      <c r="R24" s="204" t="s">
        <v>63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 customHeight="1">
      <c r="A25" s="166"/>
      <c r="B25" s="206"/>
      <c r="C25" s="167">
        <v>328</v>
      </c>
      <c r="D25" s="81" t="s">
        <v>19</v>
      </c>
      <c r="E25" s="167">
        <v>332</v>
      </c>
      <c r="F25" s="203"/>
      <c r="G25" s="135"/>
      <c r="H25" s="206"/>
      <c r="I25" s="167">
        <v>289</v>
      </c>
      <c r="J25" s="81" t="s">
        <v>19</v>
      </c>
      <c r="K25" s="167">
        <v>303</v>
      </c>
      <c r="L25" s="206"/>
      <c r="M25" s="135"/>
      <c r="N25" s="206"/>
      <c r="O25" s="167">
        <v>315</v>
      </c>
      <c r="P25" s="81" t="s">
        <v>19</v>
      </c>
      <c r="Q25" s="167">
        <v>291</v>
      </c>
      <c r="R25" s="206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7.100000000000001" customHeight="1">
      <c r="A26" s="166"/>
      <c r="B26" s="200" t="s">
        <v>43</v>
      </c>
      <c r="C26" s="196">
        <v>168</v>
      </c>
      <c r="D26" s="27"/>
      <c r="E26" s="190">
        <v>166</v>
      </c>
      <c r="F26" s="200" t="s">
        <v>34</v>
      </c>
      <c r="G26" s="135"/>
      <c r="H26" s="207" t="s">
        <v>40</v>
      </c>
      <c r="I26" s="194">
        <v>135</v>
      </c>
      <c r="J26" s="27"/>
      <c r="K26" s="192">
        <v>145</v>
      </c>
      <c r="L26" s="200" t="s">
        <v>32</v>
      </c>
      <c r="M26" s="135"/>
      <c r="N26" s="200" t="s">
        <v>44</v>
      </c>
      <c r="O26" s="196">
        <v>161</v>
      </c>
      <c r="P26" s="27"/>
      <c r="Q26" s="192">
        <v>168</v>
      </c>
      <c r="R26" s="200" t="s">
        <v>48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7.100000000000001" customHeight="1" thickBot="1">
      <c r="A27" s="166"/>
      <c r="B27" s="201" t="s">
        <v>42</v>
      </c>
      <c r="C27" s="197">
        <v>160</v>
      </c>
      <c r="D27" s="136"/>
      <c r="E27" s="191">
        <v>166</v>
      </c>
      <c r="F27" s="201" t="s">
        <v>33</v>
      </c>
      <c r="G27" s="137"/>
      <c r="H27" s="201" t="s">
        <v>41</v>
      </c>
      <c r="I27" s="195">
        <v>154</v>
      </c>
      <c r="J27" s="136"/>
      <c r="K27" s="193">
        <v>158</v>
      </c>
      <c r="L27" s="201" t="s">
        <v>46</v>
      </c>
      <c r="M27" s="137"/>
      <c r="N27" s="201" t="s">
        <v>37</v>
      </c>
      <c r="O27" s="197">
        <v>154</v>
      </c>
      <c r="P27" s="136"/>
      <c r="Q27" s="193">
        <v>123</v>
      </c>
      <c r="R27" s="201" t="s">
        <v>47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7.100000000000001" customHeight="1" thickBot="1">
      <c r="A28" s="13"/>
      <c r="B28" s="68"/>
      <c r="C28" s="12"/>
      <c r="D28" s="12"/>
      <c r="E28" s="12"/>
      <c r="F28" s="66"/>
      <c r="G28" s="12"/>
      <c r="H28" s="68"/>
      <c r="I28" s="12"/>
      <c r="J28" s="12"/>
      <c r="K28" s="12"/>
      <c r="L28" s="68"/>
      <c r="M28" s="12"/>
      <c r="N28" s="68"/>
      <c r="O28" s="12"/>
      <c r="P28" s="12"/>
      <c r="Q28" s="19"/>
      <c r="R28" s="68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23.1" customHeight="1">
      <c r="A29" s="166" t="s">
        <v>5</v>
      </c>
      <c r="B29" s="204" t="s">
        <v>63</v>
      </c>
      <c r="C29" s="138">
        <v>4</v>
      </c>
      <c r="D29" s="139" t="s">
        <v>18</v>
      </c>
      <c r="E29" s="138">
        <v>0</v>
      </c>
      <c r="F29" s="202" t="s">
        <v>62</v>
      </c>
      <c r="G29" s="140"/>
      <c r="H29" s="204" t="s">
        <v>53</v>
      </c>
      <c r="I29" s="138">
        <v>0</v>
      </c>
      <c r="J29" s="139" t="s">
        <v>18</v>
      </c>
      <c r="K29" s="138">
        <v>4</v>
      </c>
      <c r="L29" s="204" t="s">
        <v>52</v>
      </c>
      <c r="M29" s="140"/>
      <c r="N29" s="204" t="s">
        <v>55</v>
      </c>
      <c r="O29" s="138">
        <v>0</v>
      </c>
      <c r="P29" s="139" t="s">
        <v>18</v>
      </c>
      <c r="Q29" s="138">
        <v>4</v>
      </c>
      <c r="R29" s="204" t="s">
        <v>54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 customHeight="1">
      <c r="A30" s="166"/>
      <c r="B30" s="206"/>
      <c r="C30" s="167">
        <v>303</v>
      </c>
      <c r="D30" s="81" t="s">
        <v>19</v>
      </c>
      <c r="E30" s="167">
        <v>281</v>
      </c>
      <c r="F30" s="203"/>
      <c r="G30" s="135"/>
      <c r="H30" s="206"/>
      <c r="I30" s="167">
        <v>324</v>
      </c>
      <c r="J30" s="81" t="s">
        <v>19</v>
      </c>
      <c r="K30" s="167">
        <v>359</v>
      </c>
      <c r="L30" s="206"/>
      <c r="M30" s="135"/>
      <c r="N30" s="206"/>
      <c r="O30" s="167">
        <v>332</v>
      </c>
      <c r="P30" s="81" t="s">
        <v>19</v>
      </c>
      <c r="Q30" s="167">
        <v>361</v>
      </c>
      <c r="R30" s="20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7.100000000000001" customHeight="1">
      <c r="A31" s="166"/>
      <c r="B31" s="200" t="s">
        <v>48</v>
      </c>
      <c r="C31" s="194">
        <v>155</v>
      </c>
      <c r="D31" s="27"/>
      <c r="E31" s="192">
        <v>146</v>
      </c>
      <c r="F31" s="200" t="s">
        <v>32</v>
      </c>
      <c r="G31" s="135"/>
      <c r="H31" s="200" t="s">
        <v>38</v>
      </c>
      <c r="I31" s="196">
        <v>135</v>
      </c>
      <c r="J31" s="27"/>
      <c r="K31" s="192">
        <v>162</v>
      </c>
      <c r="L31" s="200" t="s">
        <v>36</v>
      </c>
      <c r="M31" s="135"/>
      <c r="N31" s="200" t="s">
        <v>43</v>
      </c>
      <c r="O31" s="196">
        <v>166</v>
      </c>
      <c r="P31" s="27"/>
      <c r="Q31" s="190">
        <v>182</v>
      </c>
      <c r="R31" s="200" t="s">
        <v>44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5.75" customHeight="1" thickBot="1">
      <c r="A32" s="166"/>
      <c r="B32" s="201" t="s">
        <v>47</v>
      </c>
      <c r="C32" s="195">
        <v>148</v>
      </c>
      <c r="D32" s="136"/>
      <c r="E32" s="193">
        <v>135</v>
      </c>
      <c r="F32" s="201" t="s">
        <v>46</v>
      </c>
      <c r="G32" s="137"/>
      <c r="H32" s="201" t="s">
        <v>39</v>
      </c>
      <c r="I32" s="197">
        <v>189</v>
      </c>
      <c r="J32" s="136"/>
      <c r="K32" s="193">
        <v>197</v>
      </c>
      <c r="L32" s="201" t="s">
        <v>35</v>
      </c>
      <c r="M32" s="137"/>
      <c r="N32" s="201" t="s">
        <v>42</v>
      </c>
      <c r="O32" s="197">
        <v>166</v>
      </c>
      <c r="P32" s="136"/>
      <c r="Q32" s="191">
        <v>179</v>
      </c>
      <c r="R32" s="201" t="s">
        <v>37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7.100000000000001" customHeight="1" thickBot="1">
      <c r="A33" s="13"/>
      <c r="B33" s="68"/>
      <c r="C33" s="12"/>
      <c r="D33" s="12"/>
      <c r="E33" s="12"/>
      <c r="F33" s="66"/>
      <c r="G33" s="12"/>
      <c r="H33" s="68"/>
      <c r="I33" s="12"/>
      <c r="J33" s="12"/>
      <c r="K33" s="19"/>
      <c r="L33" s="68"/>
      <c r="M33" s="12"/>
      <c r="N33" s="68"/>
      <c r="O33" s="12"/>
      <c r="P33" s="12"/>
      <c r="Q33" s="12"/>
      <c r="R33" s="68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3.1" customHeight="1">
      <c r="A34" s="166" t="s">
        <v>6</v>
      </c>
      <c r="B34" s="204" t="s">
        <v>56</v>
      </c>
      <c r="C34" s="138">
        <v>3</v>
      </c>
      <c r="D34" s="139" t="s">
        <v>18</v>
      </c>
      <c r="E34" s="138">
        <v>1</v>
      </c>
      <c r="F34" s="202" t="s">
        <v>52</v>
      </c>
      <c r="G34" s="140"/>
      <c r="H34" s="204" t="s">
        <v>51</v>
      </c>
      <c r="I34" s="138">
        <v>0</v>
      </c>
      <c r="J34" s="139" t="s">
        <v>18</v>
      </c>
      <c r="K34" s="138">
        <v>4</v>
      </c>
      <c r="L34" s="204" t="s">
        <v>53</v>
      </c>
      <c r="M34" s="140"/>
      <c r="N34" s="204" t="s">
        <v>54</v>
      </c>
      <c r="O34" s="138">
        <v>4</v>
      </c>
      <c r="P34" s="139" t="s">
        <v>18</v>
      </c>
      <c r="Q34" s="138">
        <v>0</v>
      </c>
      <c r="R34" s="204" t="s">
        <v>62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>
      <c r="A35" s="166"/>
      <c r="B35" s="206"/>
      <c r="C35" s="167">
        <v>320</v>
      </c>
      <c r="D35" s="81" t="s">
        <v>19</v>
      </c>
      <c r="E35" s="167">
        <v>308</v>
      </c>
      <c r="F35" s="203"/>
      <c r="G35" s="135"/>
      <c r="H35" s="206"/>
      <c r="I35" s="167">
        <v>347</v>
      </c>
      <c r="J35" s="81" t="s">
        <v>19</v>
      </c>
      <c r="K35" s="167">
        <v>417</v>
      </c>
      <c r="L35" s="206"/>
      <c r="M35" s="135"/>
      <c r="N35" s="206"/>
      <c r="O35" s="167">
        <v>368</v>
      </c>
      <c r="P35" s="81" t="s">
        <v>19</v>
      </c>
      <c r="Q35" s="167">
        <v>248</v>
      </c>
      <c r="R35" s="20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7.100000000000001" customHeight="1">
      <c r="A36" s="166"/>
      <c r="B36" s="207" t="s">
        <v>40</v>
      </c>
      <c r="C36" s="168">
        <v>203</v>
      </c>
      <c r="D36" s="27"/>
      <c r="E36" s="192">
        <v>148</v>
      </c>
      <c r="F36" s="200" t="s">
        <v>35</v>
      </c>
      <c r="G36" s="135"/>
      <c r="H36" s="200" t="s">
        <v>34</v>
      </c>
      <c r="I36" s="169">
        <v>169</v>
      </c>
      <c r="J36" s="27"/>
      <c r="K36" s="190">
        <v>175</v>
      </c>
      <c r="L36" s="200" t="s">
        <v>38</v>
      </c>
      <c r="M36" s="135"/>
      <c r="N36" s="200" t="s">
        <v>44</v>
      </c>
      <c r="O36" s="169">
        <v>186</v>
      </c>
      <c r="P36" s="27"/>
      <c r="Q36" s="192">
        <v>124</v>
      </c>
      <c r="R36" s="200" t="s">
        <v>46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7.100000000000001" customHeight="1" thickBot="1">
      <c r="A37" s="166"/>
      <c r="B37" s="201" t="s">
        <v>41</v>
      </c>
      <c r="C37" s="170">
        <v>117</v>
      </c>
      <c r="D37" s="136"/>
      <c r="E37" s="193">
        <v>160</v>
      </c>
      <c r="F37" s="201" t="s">
        <v>36</v>
      </c>
      <c r="G37" s="137"/>
      <c r="H37" s="201" t="s">
        <v>33</v>
      </c>
      <c r="I37" s="171">
        <v>178</v>
      </c>
      <c r="J37" s="136"/>
      <c r="K37" s="191">
        <v>242</v>
      </c>
      <c r="L37" s="201" t="s">
        <v>39</v>
      </c>
      <c r="M37" s="137"/>
      <c r="N37" s="201" t="s">
        <v>37</v>
      </c>
      <c r="O37" s="171">
        <v>182</v>
      </c>
      <c r="P37" s="136"/>
      <c r="Q37" s="193">
        <v>124</v>
      </c>
      <c r="R37" s="201" t="s">
        <v>32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7.100000000000001" customHeight="1" thickBot="1">
      <c r="A38" s="4"/>
      <c r="B38" s="68"/>
      <c r="C38" s="12"/>
      <c r="D38" s="12"/>
      <c r="E38" s="12"/>
      <c r="F38" s="66"/>
      <c r="G38" s="12"/>
      <c r="H38" s="68"/>
      <c r="I38" s="12"/>
      <c r="J38" s="12"/>
      <c r="K38" s="12"/>
      <c r="L38" s="68"/>
      <c r="M38" s="12"/>
      <c r="N38" s="70"/>
      <c r="O38" s="12"/>
      <c r="P38" s="12"/>
      <c r="Q38" s="12"/>
      <c r="R38" s="70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23.1" customHeight="1">
      <c r="A39" s="166" t="s">
        <v>7</v>
      </c>
      <c r="B39" s="204" t="s">
        <v>55</v>
      </c>
      <c r="C39" s="138">
        <v>3</v>
      </c>
      <c r="D39" s="139" t="s">
        <v>18</v>
      </c>
      <c r="E39" s="138">
        <v>1</v>
      </c>
      <c r="F39" s="202" t="s">
        <v>53</v>
      </c>
      <c r="G39" s="140"/>
      <c r="H39" s="204" t="s">
        <v>52</v>
      </c>
      <c r="I39" s="138">
        <v>0.5</v>
      </c>
      <c r="J39" s="139" t="s">
        <v>18</v>
      </c>
      <c r="K39" s="138">
        <v>3.5</v>
      </c>
      <c r="L39" s="204" t="s">
        <v>63</v>
      </c>
      <c r="M39" s="140"/>
      <c r="N39" s="204" t="s">
        <v>56</v>
      </c>
      <c r="O39" s="138">
        <v>4</v>
      </c>
      <c r="P39" s="139" t="s">
        <v>18</v>
      </c>
      <c r="Q39" s="138">
        <v>0</v>
      </c>
      <c r="R39" s="204" t="s">
        <v>51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>
      <c r="A40" s="166"/>
      <c r="B40" s="206"/>
      <c r="C40" s="167">
        <v>397</v>
      </c>
      <c r="D40" s="81" t="s">
        <v>19</v>
      </c>
      <c r="E40" s="167">
        <v>329</v>
      </c>
      <c r="F40" s="203"/>
      <c r="G40" s="135"/>
      <c r="H40" s="206"/>
      <c r="I40" s="167">
        <v>332</v>
      </c>
      <c r="J40" s="81" t="s">
        <v>19</v>
      </c>
      <c r="K40" s="167">
        <v>343</v>
      </c>
      <c r="L40" s="206"/>
      <c r="M40" s="135"/>
      <c r="N40" s="206"/>
      <c r="O40" s="167">
        <v>445</v>
      </c>
      <c r="P40" s="81" t="s">
        <v>19</v>
      </c>
      <c r="Q40" s="167">
        <v>284</v>
      </c>
      <c r="R40" s="206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7.100000000000001" customHeight="1">
      <c r="A41" s="166"/>
      <c r="B41" s="200" t="s">
        <v>43</v>
      </c>
      <c r="C41" s="169">
        <v>226</v>
      </c>
      <c r="D41" s="27"/>
      <c r="E41" s="190">
        <v>149</v>
      </c>
      <c r="F41" s="200" t="s">
        <v>38</v>
      </c>
      <c r="G41" s="135"/>
      <c r="H41" s="200" t="s">
        <v>35</v>
      </c>
      <c r="I41" s="168">
        <v>154</v>
      </c>
      <c r="J41" s="27"/>
      <c r="K41" s="192">
        <v>154</v>
      </c>
      <c r="L41" s="200" t="s">
        <v>48</v>
      </c>
      <c r="M41" s="135"/>
      <c r="N41" s="207" t="s">
        <v>40</v>
      </c>
      <c r="O41" s="168">
        <v>223</v>
      </c>
      <c r="P41" s="27"/>
      <c r="Q41" s="190">
        <v>153</v>
      </c>
      <c r="R41" s="200" t="s">
        <v>34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7.100000000000001" customHeight="1" thickBot="1">
      <c r="A42" s="166"/>
      <c r="B42" s="201" t="s">
        <v>42</v>
      </c>
      <c r="C42" s="171">
        <v>171</v>
      </c>
      <c r="D42" s="136"/>
      <c r="E42" s="191">
        <v>180</v>
      </c>
      <c r="F42" s="201" t="s">
        <v>39</v>
      </c>
      <c r="G42" s="137"/>
      <c r="H42" s="201" t="s">
        <v>36</v>
      </c>
      <c r="I42" s="170">
        <v>178</v>
      </c>
      <c r="J42" s="136"/>
      <c r="K42" s="193">
        <v>189</v>
      </c>
      <c r="L42" s="201" t="s">
        <v>47</v>
      </c>
      <c r="M42" s="137"/>
      <c r="N42" s="201" t="s">
        <v>41</v>
      </c>
      <c r="O42" s="170">
        <v>222</v>
      </c>
      <c r="P42" s="136"/>
      <c r="Q42" s="191">
        <v>131</v>
      </c>
      <c r="R42" s="201" t="s">
        <v>33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7.100000000000001" customHeight="1" thickBot="1">
      <c r="A43" s="4"/>
      <c r="B43" s="69"/>
      <c r="C43" s="4"/>
      <c r="D43" s="4"/>
      <c r="E43" s="4"/>
      <c r="F43" s="67"/>
      <c r="G43" s="4"/>
      <c r="H43" s="69"/>
      <c r="I43" s="4"/>
      <c r="J43" s="4"/>
      <c r="K43" s="4"/>
      <c r="L43" s="69"/>
      <c r="M43" s="4"/>
      <c r="N43" s="69"/>
      <c r="O43" s="4"/>
      <c r="P43" s="4"/>
      <c r="Q43" s="4"/>
      <c r="R43" s="69"/>
      <c r="S43" s="4"/>
    </row>
    <row r="44" spans="1:33" ht="23.1" customHeight="1">
      <c r="A44" s="166" t="s">
        <v>8</v>
      </c>
      <c r="B44" s="204" t="s">
        <v>53</v>
      </c>
      <c r="C44" s="138">
        <v>3</v>
      </c>
      <c r="D44" s="139" t="s">
        <v>18</v>
      </c>
      <c r="E44" s="138">
        <v>1</v>
      </c>
      <c r="F44" s="202" t="s">
        <v>54</v>
      </c>
      <c r="G44" s="140"/>
      <c r="H44" s="204" t="s">
        <v>55</v>
      </c>
      <c r="I44" s="138">
        <v>0</v>
      </c>
      <c r="J44" s="139" t="s">
        <v>18</v>
      </c>
      <c r="K44" s="138">
        <v>4</v>
      </c>
      <c r="L44" s="204" t="s">
        <v>56</v>
      </c>
      <c r="M44" s="140"/>
      <c r="N44" s="204" t="s">
        <v>52</v>
      </c>
      <c r="O44" s="138">
        <v>4</v>
      </c>
      <c r="P44" s="139" t="s">
        <v>18</v>
      </c>
      <c r="Q44" s="138">
        <v>0</v>
      </c>
      <c r="R44" s="204" t="s">
        <v>62</v>
      </c>
      <c r="S44" s="4"/>
    </row>
    <row r="45" spans="1:33">
      <c r="A45" s="166"/>
      <c r="B45" s="206"/>
      <c r="C45" s="167">
        <v>374</v>
      </c>
      <c r="D45" s="81" t="s">
        <v>19</v>
      </c>
      <c r="E45" s="167">
        <v>337</v>
      </c>
      <c r="F45" s="203"/>
      <c r="G45" s="135"/>
      <c r="H45" s="206"/>
      <c r="I45" s="167">
        <v>284</v>
      </c>
      <c r="J45" s="81" t="s">
        <v>19</v>
      </c>
      <c r="K45" s="167">
        <v>330</v>
      </c>
      <c r="L45" s="206"/>
      <c r="M45" s="135"/>
      <c r="N45" s="206"/>
      <c r="O45" s="167">
        <v>376</v>
      </c>
      <c r="P45" s="81" t="s">
        <v>19</v>
      </c>
      <c r="Q45" s="167">
        <v>289</v>
      </c>
      <c r="R45" s="206"/>
      <c r="S45" s="4"/>
    </row>
    <row r="46" spans="1:33" ht="17.100000000000001" customHeight="1">
      <c r="A46" s="166"/>
      <c r="B46" s="200" t="s">
        <v>38</v>
      </c>
      <c r="C46" s="196">
        <v>199</v>
      </c>
      <c r="D46" s="27"/>
      <c r="E46" s="190">
        <v>155</v>
      </c>
      <c r="F46" s="200" t="s">
        <v>44</v>
      </c>
      <c r="G46" s="135"/>
      <c r="H46" s="200" t="s">
        <v>43</v>
      </c>
      <c r="I46" s="169">
        <v>148</v>
      </c>
      <c r="J46" s="27"/>
      <c r="K46" s="192">
        <v>182</v>
      </c>
      <c r="L46" s="207" t="s">
        <v>40</v>
      </c>
      <c r="M46" s="135"/>
      <c r="N46" s="200" t="s">
        <v>36</v>
      </c>
      <c r="O46" s="168">
        <v>183</v>
      </c>
      <c r="P46" s="27"/>
      <c r="Q46" s="192">
        <v>135</v>
      </c>
      <c r="R46" s="200" t="s">
        <v>46</v>
      </c>
      <c r="S46" s="4"/>
    </row>
    <row r="47" spans="1:33" ht="17.100000000000001" customHeight="1" thickBot="1">
      <c r="A47" s="166"/>
      <c r="B47" s="201" t="s">
        <v>39</v>
      </c>
      <c r="C47" s="197">
        <v>175</v>
      </c>
      <c r="D47" s="136"/>
      <c r="E47" s="191">
        <v>182</v>
      </c>
      <c r="F47" s="201" t="s">
        <v>37</v>
      </c>
      <c r="G47" s="137"/>
      <c r="H47" s="201" t="s">
        <v>42</v>
      </c>
      <c r="I47" s="171">
        <v>136</v>
      </c>
      <c r="J47" s="136"/>
      <c r="K47" s="193">
        <v>148</v>
      </c>
      <c r="L47" s="201" t="s">
        <v>41</v>
      </c>
      <c r="M47" s="137"/>
      <c r="N47" s="201" t="s">
        <v>35</v>
      </c>
      <c r="O47" s="170">
        <v>193</v>
      </c>
      <c r="P47" s="136"/>
      <c r="Q47" s="193">
        <v>154</v>
      </c>
      <c r="R47" s="201" t="s">
        <v>32</v>
      </c>
      <c r="S47" s="4"/>
    </row>
    <row r="48" spans="1:33" ht="17.100000000000001" customHeight="1" thickBot="1">
      <c r="A48" s="4"/>
      <c r="B48" s="69"/>
      <c r="C48" s="4"/>
      <c r="D48" s="4"/>
      <c r="E48" s="4"/>
      <c r="F48" s="67"/>
      <c r="G48" s="4"/>
      <c r="H48" s="69"/>
      <c r="I48" s="4"/>
      <c r="J48" s="4"/>
      <c r="K48" s="4"/>
      <c r="L48" s="69"/>
      <c r="M48" s="4"/>
      <c r="N48" s="69"/>
      <c r="O48" s="4"/>
      <c r="P48" s="4"/>
      <c r="Q48" s="4"/>
      <c r="R48" s="69"/>
      <c r="S48" s="4"/>
    </row>
    <row r="49" spans="1:41" ht="23.1" customHeight="1">
      <c r="A49" s="166" t="s">
        <v>9</v>
      </c>
      <c r="B49" s="218"/>
      <c r="C49" s="138">
        <v>0</v>
      </c>
      <c r="D49" s="143" t="s">
        <v>18</v>
      </c>
      <c r="E49" s="138">
        <v>0</v>
      </c>
      <c r="F49" s="214"/>
      <c r="G49" s="144"/>
      <c r="H49" s="218"/>
      <c r="I49" s="138">
        <v>0</v>
      </c>
      <c r="J49" s="143" t="s">
        <v>18</v>
      </c>
      <c r="K49" s="138">
        <v>0</v>
      </c>
      <c r="L49" s="218"/>
      <c r="M49" s="140"/>
      <c r="N49" s="204" t="s">
        <v>51</v>
      </c>
      <c r="O49" s="138">
        <v>0</v>
      </c>
      <c r="P49" s="139" t="s">
        <v>18</v>
      </c>
      <c r="Q49" s="138">
        <v>4</v>
      </c>
      <c r="R49" s="181" t="s">
        <v>63</v>
      </c>
      <c r="S49" s="4"/>
    </row>
    <row r="50" spans="1:41">
      <c r="A50" s="166"/>
      <c r="B50" s="219"/>
      <c r="C50" s="32" t="s">
        <v>57</v>
      </c>
      <c r="D50" s="82" t="s">
        <v>19</v>
      </c>
      <c r="E50" s="32" t="s">
        <v>57</v>
      </c>
      <c r="F50" s="215"/>
      <c r="G50" s="145"/>
      <c r="H50" s="219"/>
      <c r="I50" s="32" t="s">
        <v>57</v>
      </c>
      <c r="J50" s="82" t="s">
        <v>19</v>
      </c>
      <c r="K50" s="32" t="s">
        <v>57</v>
      </c>
      <c r="L50" s="219"/>
      <c r="M50" s="135"/>
      <c r="N50" s="206"/>
      <c r="O50" s="167">
        <v>326</v>
      </c>
      <c r="P50" s="81" t="s">
        <v>19</v>
      </c>
      <c r="Q50" s="167">
        <v>397</v>
      </c>
      <c r="R50" s="182"/>
      <c r="S50" s="4"/>
    </row>
    <row r="51" spans="1:41" ht="17.100000000000001" customHeight="1">
      <c r="A51" s="166"/>
      <c r="B51" s="220"/>
      <c r="C51" s="33"/>
      <c r="D51" s="34"/>
      <c r="E51" s="210"/>
      <c r="F51" s="216"/>
      <c r="G51" s="145"/>
      <c r="H51" s="220"/>
      <c r="I51" s="33"/>
      <c r="J51" s="34"/>
      <c r="K51" s="212"/>
      <c r="L51" s="220"/>
      <c r="M51" s="135"/>
      <c r="N51" s="200" t="s">
        <v>34</v>
      </c>
      <c r="O51" s="169">
        <v>182</v>
      </c>
      <c r="P51" s="27"/>
      <c r="Q51" s="168">
        <v>214</v>
      </c>
      <c r="R51" s="141" t="s">
        <v>48</v>
      </c>
      <c r="S51" s="4"/>
    </row>
    <row r="52" spans="1:41" ht="17.100000000000001" customHeight="1" thickBot="1">
      <c r="A52" s="166"/>
      <c r="B52" s="221"/>
      <c r="C52" s="146"/>
      <c r="D52" s="147"/>
      <c r="E52" s="211"/>
      <c r="F52" s="217"/>
      <c r="G52" s="148"/>
      <c r="H52" s="221"/>
      <c r="I52" s="146"/>
      <c r="J52" s="147"/>
      <c r="K52" s="213"/>
      <c r="L52" s="222"/>
      <c r="M52" s="137"/>
      <c r="N52" s="201" t="s">
        <v>33</v>
      </c>
      <c r="O52" s="171">
        <v>144</v>
      </c>
      <c r="P52" s="136"/>
      <c r="Q52" s="170">
        <v>183</v>
      </c>
      <c r="R52" s="142" t="s">
        <v>47</v>
      </c>
      <c r="S52" s="4"/>
      <c r="AL52" s="175"/>
      <c r="AO52" s="175"/>
    </row>
    <row r="53" spans="1:4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4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41" ht="16.5" customHeight="1" thickBot="1">
      <c r="A55" s="4"/>
      <c r="B55" s="174" t="s">
        <v>61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41" ht="13.5" thickTop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U56" s="156" t="s">
        <v>20</v>
      </c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60" t="s">
        <v>16</v>
      </c>
      <c r="AL56" s="150" t="s">
        <v>23</v>
      </c>
      <c r="AM56" s="160" t="s">
        <v>17</v>
      </c>
      <c r="AN56" s="150" t="s">
        <v>22</v>
      </c>
    </row>
    <row r="57" spans="1:41" ht="13.5" thickBo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U57" s="158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61"/>
      <c r="AL57" s="151"/>
      <c r="AM57" s="161"/>
      <c r="AN57" s="151"/>
    </row>
    <row r="58" spans="1:41" ht="15.75" thickTop="1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U58" s="6" t="s">
        <v>15</v>
      </c>
      <c r="V58" s="5" t="s">
        <v>0</v>
      </c>
      <c r="W58" s="5" t="s">
        <v>1</v>
      </c>
      <c r="X58" s="5" t="s">
        <v>2</v>
      </c>
      <c r="Y58" s="5" t="s">
        <v>3</v>
      </c>
      <c r="Z58" s="5" t="s">
        <v>4</v>
      </c>
      <c r="AA58" s="5" t="s">
        <v>5</v>
      </c>
      <c r="AB58" s="5" t="s">
        <v>6</v>
      </c>
      <c r="AC58" s="5" t="s">
        <v>7</v>
      </c>
      <c r="AD58" s="5" t="s">
        <v>8</v>
      </c>
      <c r="AE58" s="5" t="s">
        <v>9</v>
      </c>
      <c r="AF58" s="5" t="s">
        <v>10</v>
      </c>
      <c r="AG58" s="5" t="s">
        <v>11</v>
      </c>
      <c r="AH58" s="5" t="s">
        <v>12</v>
      </c>
      <c r="AI58" s="5" t="s">
        <v>13</v>
      </c>
      <c r="AJ58" s="5" t="s">
        <v>14</v>
      </c>
      <c r="AK58" s="162"/>
      <c r="AL58" s="152"/>
      <c r="AM58" s="162"/>
      <c r="AN58" s="152"/>
    </row>
    <row r="59" spans="1:41" ht="14.25" thickTop="1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U59" s="153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5"/>
    </row>
    <row r="60" spans="1:41" ht="36" customHeight="1" thickTop="1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U60" s="87" t="str">
        <f>AK5</f>
        <v>Kubátko Vlastimil+Kaplan Milan</v>
      </c>
      <c r="V60" s="149">
        <f>C5</f>
        <v>251</v>
      </c>
      <c r="W60" s="93"/>
      <c r="X60" s="94">
        <f>O15</f>
        <v>290</v>
      </c>
      <c r="Y60" s="185">
        <f>I20</f>
        <v>274</v>
      </c>
      <c r="Z60" s="179">
        <f>K25</f>
        <v>303</v>
      </c>
      <c r="AA60" s="185">
        <f>E30</f>
        <v>281</v>
      </c>
      <c r="AB60" s="94">
        <f>Q35</f>
        <v>248</v>
      </c>
      <c r="AC60" s="95"/>
      <c r="AD60" s="185">
        <f>Q45</f>
        <v>289</v>
      </c>
      <c r="AE60" s="95"/>
      <c r="AF60" s="16"/>
      <c r="AG60" s="16"/>
      <c r="AH60" s="16"/>
      <c r="AI60" s="16"/>
      <c r="AJ60" s="36"/>
      <c r="AK60" s="104">
        <f t="shared" ref="AK60:AK66" si="0">SUM(V60:AJ60)</f>
        <v>1936</v>
      </c>
      <c r="AL60" s="105">
        <f t="shared" ref="AL60:AL66" si="1">IF(AK60=0,"",AVERAGE(V60:AJ60))</f>
        <v>276.57142857142856</v>
      </c>
      <c r="AM60" s="112">
        <f>C4+O14+I19+K24+E29+Q34+Q44</f>
        <v>6</v>
      </c>
      <c r="AN60" s="183">
        <f>IF(AM60=0,"",RANK(AM60,$AM$60:$AM$67,0))</f>
        <v>8</v>
      </c>
    </row>
    <row r="61" spans="1:41" ht="36" customHeight="1" thickTop="1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U61" s="88" t="str">
        <f>AM5</f>
        <v>Štrasser Jan+Exnar Aleš</v>
      </c>
      <c r="V61" s="176">
        <f>E5</f>
        <v>297</v>
      </c>
      <c r="W61" s="186">
        <f>O10</f>
        <v>351</v>
      </c>
      <c r="X61" s="186">
        <f>K15</f>
        <v>324</v>
      </c>
      <c r="Y61" s="97"/>
      <c r="Z61" s="177">
        <f>E25</f>
        <v>332</v>
      </c>
      <c r="AA61" s="97"/>
      <c r="AB61" s="100">
        <f>I35</f>
        <v>347</v>
      </c>
      <c r="AC61" s="98">
        <f>Q40</f>
        <v>284</v>
      </c>
      <c r="AD61" s="99"/>
      <c r="AE61" s="98">
        <f>O50</f>
        <v>326</v>
      </c>
      <c r="AF61" s="17"/>
      <c r="AG61" s="17"/>
      <c r="AH61" s="17"/>
      <c r="AI61" s="17"/>
      <c r="AJ61" s="37"/>
      <c r="AK61" s="106">
        <f t="shared" si="0"/>
        <v>2261</v>
      </c>
      <c r="AL61" s="107">
        <f t="shared" si="1"/>
        <v>323</v>
      </c>
      <c r="AM61" s="113">
        <f>E4+O9+K14+E24+I34+Q39+O49</f>
        <v>7</v>
      </c>
      <c r="AN61" s="183">
        <f t="shared" ref="AN61:AN67" si="2">IF(AM61=0,"",RANK(AM61,$AM$60:$AM$67,0))</f>
        <v>7</v>
      </c>
    </row>
    <row r="62" spans="1:41" ht="36" customHeight="1" thickTop="1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89" t="str">
        <f>AO5</f>
        <v>Kružberský Ladislav+Filip Ladislav</v>
      </c>
      <c r="V62" s="187">
        <f>I5</f>
        <v>316</v>
      </c>
      <c r="W62" s="177">
        <f>Q10</f>
        <v>355</v>
      </c>
      <c r="X62" s="97"/>
      <c r="Y62" s="186">
        <f>C20</f>
        <v>286</v>
      </c>
      <c r="Z62" s="97"/>
      <c r="AA62" s="177">
        <f>K30</f>
        <v>359</v>
      </c>
      <c r="AB62" s="100">
        <f>E35</f>
        <v>308</v>
      </c>
      <c r="AC62" s="98">
        <f>I40</f>
        <v>332</v>
      </c>
      <c r="AD62" s="180">
        <f>O45</f>
        <v>376</v>
      </c>
      <c r="AE62" s="99"/>
      <c r="AF62" s="17"/>
      <c r="AG62" s="17"/>
      <c r="AH62" s="17"/>
      <c r="AI62" s="17"/>
      <c r="AJ62" s="37"/>
      <c r="AK62" s="106">
        <f t="shared" si="0"/>
        <v>2332</v>
      </c>
      <c r="AL62" s="107">
        <f t="shared" si="1"/>
        <v>333.14285714285717</v>
      </c>
      <c r="AM62" s="113">
        <f>I4+Q9+C19+K29+E34+I39+O44</f>
        <v>13.5</v>
      </c>
      <c r="AN62" s="183">
        <f t="shared" si="2"/>
        <v>5</v>
      </c>
    </row>
    <row r="63" spans="1:41" ht="36" customHeight="1" thickTop="1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89" t="str">
        <f>AQ5</f>
        <v>Müller  Vladimír+Pazděra Jaroslav</v>
      </c>
      <c r="V63" s="176">
        <f>K5</f>
        <v>351</v>
      </c>
      <c r="W63" s="177">
        <f>C10</f>
        <v>356</v>
      </c>
      <c r="X63" s="177">
        <f>I15</f>
        <v>406</v>
      </c>
      <c r="Y63" s="97"/>
      <c r="Z63" s="177">
        <f>O25</f>
        <v>315</v>
      </c>
      <c r="AA63" s="177">
        <f>Q30</f>
        <v>361</v>
      </c>
      <c r="AB63" s="177">
        <f>O35</f>
        <v>368</v>
      </c>
      <c r="AC63" s="99"/>
      <c r="AD63" s="98">
        <f>E45</f>
        <v>337</v>
      </c>
      <c r="AE63" s="99"/>
      <c r="AF63" s="17"/>
      <c r="AG63" s="17"/>
      <c r="AH63" s="17"/>
      <c r="AI63" s="17"/>
      <c r="AJ63" s="37"/>
      <c r="AK63" s="106">
        <f t="shared" si="0"/>
        <v>2494</v>
      </c>
      <c r="AL63" s="107">
        <f t="shared" si="1"/>
        <v>356.28571428571428</v>
      </c>
      <c r="AM63" s="113">
        <f>K4+C9+I14+O24+Q29+O34+E44</f>
        <v>22.5</v>
      </c>
      <c r="AN63" s="183">
        <f t="shared" si="2"/>
        <v>1</v>
      </c>
    </row>
    <row r="64" spans="1:41" ht="36" customHeight="1" thickTop="1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89" t="str">
        <f>AS5</f>
        <v>Rozmarín Milan+Schindler Radek</v>
      </c>
      <c r="V64" s="176">
        <f>Q5</f>
        <v>363</v>
      </c>
      <c r="W64" s="97"/>
      <c r="X64" s="186">
        <f>C15</f>
        <v>381</v>
      </c>
      <c r="Y64" s="177">
        <f>K20</f>
        <v>331</v>
      </c>
      <c r="Z64" s="97"/>
      <c r="AA64" s="186">
        <f>I30</f>
        <v>324</v>
      </c>
      <c r="AB64" s="177">
        <f>K35</f>
        <v>417</v>
      </c>
      <c r="AC64" s="98">
        <f>E40</f>
        <v>329</v>
      </c>
      <c r="AD64" s="177">
        <f>C45</f>
        <v>374</v>
      </c>
      <c r="AE64" s="99"/>
      <c r="AF64" s="17"/>
      <c r="AG64" s="17"/>
      <c r="AH64" s="17"/>
      <c r="AI64" s="17"/>
      <c r="AJ64" s="37"/>
      <c r="AK64" s="106">
        <f t="shared" si="0"/>
        <v>2519</v>
      </c>
      <c r="AL64" s="107">
        <f t="shared" si="1"/>
        <v>359.85714285714283</v>
      </c>
      <c r="AM64" s="113">
        <f>Q4+C14+K19+I29+K34+E39+C44</f>
        <v>16</v>
      </c>
      <c r="AN64" s="183">
        <f t="shared" si="2"/>
        <v>3</v>
      </c>
    </row>
    <row r="65" spans="1:40" ht="36" customHeight="1" thickTop="1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90" t="str">
        <f>AU5</f>
        <v>Kotrla Ondra+Plašil Tomáš</v>
      </c>
      <c r="V65" s="96">
        <f>O5</f>
        <v>323</v>
      </c>
      <c r="W65" s="186">
        <f>E10</f>
        <v>302</v>
      </c>
      <c r="X65" s="97"/>
      <c r="Y65" s="186">
        <f>Q20</f>
        <v>287</v>
      </c>
      <c r="Z65" s="186">
        <f>I25</f>
        <v>289</v>
      </c>
      <c r="AA65" s="97"/>
      <c r="AB65" s="177">
        <f>C35</f>
        <v>320</v>
      </c>
      <c r="AC65" s="177">
        <f>O40</f>
        <v>445</v>
      </c>
      <c r="AD65" s="177">
        <f>K45</f>
        <v>330</v>
      </c>
      <c r="AE65" s="99"/>
      <c r="AF65" s="17"/>
      <c r="AG65" s="17"/>
      <c r="AH65" s="17"/>
      <c r="AI65" s="17"/>
      <c r="AJ65" s="37"/>
      <c r="AK65" s="106">
        <f t="shared" si="0"/>
        <v>2296</v>
      </c>
      <c r="AL65" s="107">
        <f t="shared" si="1"/>
        <v>328</v>
      </c>
      <c r="AM65" s="113">
        <f>O4+E9+Q19+I24+C34+O39+K44</f>
        <v>11.5</v>
      </c>
      <c r="AN65" s="183">
        <f t="shared" si="2"/>
        <v>6</v>
      </c>
    </row>
    <row r="66" spans="1:40" ht="36" customHeight="1" thickTop="1" thickBo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91" t="str">
        <f>AW5</f>
        <v>Kutač Vladimír+Borák Pavel</v>
      </c>
      <c r="V66" s="101"/>
      <c r="W66" s="177">
        <f>K10</f>
        <v>324</v>
      </c>
      <c r="X66" s="177">
        <f>Q15</f>
        <v>340</v>
      </c>
      <c r="Y66" s="177">
        <f>E20</f>
        <v>398</v>
      </c>
      <c r="Z66" s="100">
        <f>C25</f>
        <v>328</v>
      </c>
      <c r="AA66" s="186">
        <f>O30</f>
        <v>332</v>
      </c>
      <c r="AB66" s="97"/>
      <c r="AC66" s="177">
        <f>C40</f>
        <v>397</v>
      </c>
      <c r="AD66" s="98">
        <f>I45</f>
        <v>284</v>
      </c>
      <c r="AE66" s="99"/>
      <c r="AF66" s="17"/>
      <c r="AG66" s="17"/>
      <c r="AH66" s="17"/>
      <c r="AI66" s="17"/>
      <c r="AJ66" s="37"/>
      <c r="AK66" s="108">
        <f t="shared" si="0"/>
        <v>2403</v>
      </c>
      <c r="AL66" s="109">
        <f t="shared" si="1"/>
        <v>343.28571428571428</v>
      </c>
      <c r="AM66" s="113">
        <f>K9+Q14+E19+C24+O29+C39+I44</f>
        <v>15</v>
      </c>
      <c r="AN66" s="183">
        <f t="shared" si="2"/>
        <v>4</v>
      </c>
    </row>
    <row r="67" spans="1:40" ht="36" customHeight="1" thickTop="1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92" t="str">
        <f>AY5</f>
        <v>Varhaníček Pavel+Zářecký Vlastimil</v>
      </c>
      <c r="V67" s="102"/>
      <c r="W67" s="188">
        <f>I10</f>
        <v>318</v>
      </c>
      <c r="X67" s="178">
        <f>E15</f>
        <v>404</v>
      </c>
      <c r="Y67" s="178">
        <f>O20</f>
        <v>419</v>
      </c>
      <c r="Z67" s="188">
        <f>Q25</f>
        <v>291</v>
      </c>
      <c r="AA67" s="178">
        <f>C30</f>
        <v>303</v>
      </c>
      <c r="AB67" s="189"/>
      <c r="AC67" s="178">
        <f>K40</f>
        <v>343</v>
      </c>
      <c r="AD67" s="103"/>
      <c r="AE67" s="178">
        <f>Q50</f>
        <v>397</v>
      </c>
      <c r="AF67" s="18"/>
      <c r="AG67" s="18"/>
      <c r="AH67" s="18"/>
      <c r="AI67" s="18"/>
      <c r="AJ67" s="38"/>
      <c r="AK67" s="110">
        <f>SUM(V67:AJ67)</f>
        <v>2475</v>
      </c>
      <c r="AL67" s="111">
        <f>IF(AK67=0,"",AVERAGE(V67:AJ67))</f>
        <v>353.57142857142856</v>
      </c>
      <c r="AM67" s="114">
        <f>I9+E14+O19+Q24+C29+K39+Q49</f>
        <v>20.5</v>
      </c>
      <c r="AN67" s="184">
        <f t="shared" si="2"/>
        <v>2</v>
      </c>
    </row>
    <row r="68" spans="1:40" ht="13.5" thickTop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4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4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4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4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4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4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4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40">
      <c r="A76" s="4"/>
      <c r="C76" s="4"/>
      <c r="D76" s="4"/>
      <c r="E76" s="4"/>
      <c r="F76" s="4"/>
      <c r="G76" s="4"/>
      <c r="I76" s="4"/>
      <c r="J76" s="4"/>
      <c r="K76" s="4"/>
      <c r="M76" s="4"/>
      <c r="N76" s="4"/>
      <c r="O76" s="4"/>
      <c r="P76" s="4"/>
      <c r="Q76" s="4"/>
      <c r="S76" s="4"/>
      <c r="T76" s="4"/>
    </row>
    <row r="77" spans="1:40">
      <c r="A77" s="4"/>
      <c r="C77" s="4"/>
      <c r="D77" s="4"/>
      <c r="E77" s="4"/>
      <c r="F77" s="4"/>
      <c r="G77" s="4"/>
      <c r="I77" s="4"/>
      <c r="J77" s="4"/>
      <c r="K77" s="4"/>
      <c r="M77" s="4"/>
      <c r="N77" s="4"/>
      <c r="O77" s="4"/>
      <c r="P77" s="4"/>
      <c r="Q77" s="4"/>
      <c r="S77" s="4"/>
      <c r="T77" s="4"/>
    </row>
  </sheetData>
  <sheetProtection selectLockedCells="1"/>
  <mergeCells count="81">
    <mergeCell ref="B2:R2"/>
    <mergeCell ref="A4:A7"/>
    <mergeCell ref="B4:B5"/>
    <mergeCell ref="F4:F5"/>
    <mergeCell ref="H4:H5"/>
    <mergeCell ref="L4:L5"/>
    <mergeCell ref="N4:N5"/>
    <mergeCell ref="R4:R5"/>
    <mergeCell ref="N14:N15"/>
    <mergeCell ref="R14:R15"/>
    <mergeCell ref="A9:A12"/>
    <mergeCell ref="B9:B10"/>
    <mergeCell ref="F9:F10"/>
    <mergeCell ref="H9:H10"/>
    <mergeCell ref="L9:L10"/>
    <mergeCell ref="N9:N10"/>
    <mergeCell ref="F19:F20"/>
    <mergeCell ref="H19:H20"/>
    <mergeCell ref="L19:L20"/>
    <mergeCell ref="N19:N20"/>
    <mergeCell ref="R9:R10"/>
    <mergeCell ref="A14:A17"/>
    <mergeCell ref="B14:B15"/>
    <mergeCell ref="F14:F15"/>
    <mergeCell ref="H14:H15"/>
    <mergeCell ref="L14:L15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N34:N35"/>
    <mergeCell ref="R34:R35"/>
    <mergeCell ref="A29:A32"/>
    <mergeCell ref="B29:B30"/>
    <mergeCell ref="F29:F30"/>
    <mergeCell ref="H29:H30"/>
    <mergeCell ref="L29:L30"/>
    <mergeCell ref="N29:N30"/>
    <mergeCell ref="F39:F40"/>
    <mergeCell ref="H39:H40"/>
    <mergeCell ref="L39:L40"/>
    <mergeCell ref="N39:N40"/>
    <mergeCell ref="R29:R30"/>
    <mergeCell ref="A34:A37"/>
    <mergeCell ref="B34:B35"/>
    <mergeCell ref="F34:F35"/>
    <mergeCell ref="H34:H35"/>
    <mergeCell ref="L34:L35"/>
    <mergeCell ref="R39:R40"/>
    <mergeCell ref="A44:A47"/>
    <mergeCell ref="B44:B45"/>
    <mergeCell ref="F44:F45"/>
    <mergeCell ref="H44:H45"/>
    <mergeCell ref="L44:L45"/>
    <mergeCell ref="N44:N45"/>
    <mergeCell ref="R44:R45"/>
    <mergeCell ref="A39:A42"/>
    <mergeCell ref="B39:B40"/>
    <mergeCell ref="AM56:AM58"/>
    <mergeCell ref="AN56:AN58"/>
    <mergeCell ref="U59:AN59"/>
    <mergeCell ref="A49:A52"/>
    <mergeCell ref="N49:N50"/>
    <mergeCell ref="R49:R50"/>
    <mergeCell ref="U56:AJ57"/>
    <mergeCell ref="AK56:AK58"/>
    <mergeCell ref="AL56:AL58"/>
    <mergeCell ref="AS5:AS6"/>
    <mergeCell ref="AU5:AU6"/>
    <mergeCell ref="AW5:AW6"/>
    <mergeCell ref="AY5:AY6"/>
    <mergeCell ref="AK5:AK6"/>
    <mergeCell ref="AM5:AM6"/>
    <mergeCell ref="AO5:AO6"/>
    <mergeCell ref="AQ5:AQ6"/>
  </mergeCells>
  <phoneticPr fontId="24" type="noConversion"/>
  <dataValidations count="10">
    <dataValidation type="list" allowBlank="1" showInputMessage="1" showErrorMessage="1" sqref="R6:R7 F41:F42 B16:B17 L21:L22 H31:H32 L36:L37 B46:B47">
      <formula1>$AS$7:$AS$10</formula1>
    </dataValidation>
    <dataValidation type="list" allowBlank="1" showInputMessage="1" showErrorMessage="1" sqref="N51:N52 R41:R42 H36:H37 F26:F27">
      <formula1>F</formula1>
    </dataValidation>
    <dataValidation type="list" allowBlank="1" showInputMessage="1" showErrorMessage="1" sqref="B6:B7 N16:N17 H21:H22 F31:F32 R36:R37 R46:R47 L26:L27">
      <formula1>$AK$7:$AK$10</formula1>
    </dataValidation>
    <dataValidation type="list" allowBlank="1" showInputMessage="1" showErrorMessage="1" sqref="F6:F7 L16:L17">
      <formula1>$AM$7:$AM$10</formula1>
    </dataValidation>
    <dataValidation type="list" allowBlank="1" showInputMessage="1" showErrorMessage="1" sqref="H6:H7 R11:R12 B21:B22 L31:L32 F36:F37 H41:H42 N46:N47">
      <formula1>$AO$7:$AO$10</formula1>
    </dataValidation>
    <dataValidation type="list" allowBlank="1" showInputMessage="1" showErrorMessage="1" sqref="L6:L7 B11:B12 H16:H17 N26:N27 R31:R32 N36:N37 F46:F47">
      <formula1>$AQ$7:$AQ$10</formula1>
    </dataValidation>
    <dataValidation type="list" allowBlank="1" showInputMessage="1" showErrorMessage="1" sqref="N6:N7 F11:F12 R21:R22 H26:H27 B36:B37 N41:N42 L46:L47">
      <formula1>$AU$7:$AU$10</formula1>
    </dataValidation>
    <dataValidation type="list" allowBlank="1" showInputMessage="1" showErrorMessage="1" sqref="H11:H12 F16:F17 N21:N22 R26:R27 B31:B32 L41:L42 R51:R52">
      <formula1>$AY$7:$AY$10</formula1>
    </dataValidation>
    <dataValidation type="list" allowBlank="1" showInputMessage="1" showErrorMessage="1" sqref="L11:L12 R16:R17 F21:F22 B26:B27 N31:N32 B41:B42 H46:H47">
      <formula1>$AW$7:$AW$10</formula1>
    </dataValidation>
    <dataValidation type="list" allowBlank="1" showInputMessage="1" showErrorMessage="1" sqref="N11:N12">
      <formula1>$AM$7:$AM$10</formula1>
    </dataValidation>
  </dataValidations>
  <hyperlinks>
    <hyperlink ref="B55" location="'2.HD-zápis'!AN62" display="Tabulka výsledků začíná na buňce U56, klikni na tento text"/>
  </hyperlinks>
  <pageMargins left="0.39370078740157483" right="0.39370078740157483" top="0.39370078740157483" bottom="0.39370078740157483" header="0.51181102362204722" footer="0.39370078740157483"/>
  <pageSetup paperSize="9" scale="63" orientation="portrait" r:id="rId1"/>
  <headerFooter alignWithMargins="0"/>
  <rowBreaks count="1" manualBreakCount="1">
    <brk id="3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Pořadí družstev</vt:lpstr>
      <vt:lpstr>1.HD-zápis</vt:lpstr>
      <vt:lpstr>2.HD-zápis</vt:lpstr>
      <vt:lpstr>'1.HD-zápis'!Oblast_tisku</vt:lpstr>
      <vt:lpstr>'2.HD-zápis'!Oblast_tisku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Vlastimil Zářecký</cp:lastModifiedBy>
  <cp:lastPrinted>2018-03-15T18:29:13Z</cp:lastPrinted>
  <dcterms:created xsi:type="dcterms:W3CDTF">1997-01-24T11:07:25Z</dcterms:created>
  <dcterms:modified xsi:type="dcterms:W3CDTF">2018-03-24T17:18:12Z</dcterms:modified>
</cp:coreProperties>
</file>